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zald\Рабочий стол\"/>
    </mc:Choice>
  </mc:AlternateContent>
  <bookViews>
    <workbookView xWindow="360" yWindow="15" windowWidth="20955" windowHeight="9720"/>
  </bookViews>
  <sheets>
    <sheet name="ГЧП" sheetId="3" r:id="rId1"/>
    <sheet name="info PPP" sheetId="5" state="hidden" r:id="rId2"/>
  </sheets>
  <definedNames>
    <definedName name="_xlnm._FilterDatabase" localSheetId="0" hidden="1">ГЧП!$A$2:$R$100</definedName>
    <definedName name="_xlnm.Print_Area" localSheetId="0">ГЧП!$A$1:$R$96</definedName>
  </definedNames>
  <calcPr calcId="162913"/>
</workbook>
</file>

<file path=xl/calcChain.xml><?xml version="1.0" encoding="utf-8"?>
<calcChain xmlns="http://schemas.openxmlformats.org/spreadsheetml/2006/main">
  <c r="M74" i="3" l="1"/>
  <c r="M71" i="3" l="1"/>
  <c r="N59" i="3" l="1"/>
  <c r="M59" i="3"/>
  <c r="N57" i="3"/>
  <c r="M57" i="3"/>
  <c r="H2" i="5" l="1"/>
  <c r="E5" i="5" s="1"/>
  <c r="F2" i="5"/>
  <c r="D2" i="5"/>
  <c r="B2" i="5"/>
  <c r="A2" i="5"/>
  <c r="C2" i="5" s="1"/>
  <c r="M67" i="3"/>
  <c r="M65" i="3"/>
  <c r="M64" i="3"/>
  <c r="N62" i="3"/>
  <c r="M62" i="3"/>
  <c r="N61" i="3"/>
  <c r="M61" i="3"/>
  <c r="N60" i="3"/>
  <c r="N58" i="3"/>
  <c r="M58" i="3"/>
  <c r="N56" i="3"/>
  <c r="M56" i="3"/>
  <c r="N55" i="3"/>
  <c r="M55" i="3"/>
  <c r="N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N42" i="3"/>
  <c r="N41" i="3"/>
  <c r="N40" i="3"/>
  <c r="R39" i="3"/>
  <c r="Q39" i="3"/>
  <c r="P39" i="3"/>
  <c r="O39" i="3"/>
  <c r="N38" i="3"/>
  <c r="M38" i="3"/>
  <c r="N37" i="3"/>
  <c r="N36" i="3"/>
  <c r="M36" i="3"/>
  <c r="N35" i="3"/>
  <c r="M35" i="3"/>
  <c r="N34" i="3"/>
  <c r="N33" i="3"/>
  <c r="N32" i="3"/>
  <c r="N31" i="3"/>
  <c r="N30" i="3"/>
  <c r="N29" i="3"/>
  <c r="M29" i="3"/>
  <c r="N28" i="3"/>
  <c r="M28" i="3"/>
  <c r="N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N8" i="3"/>
  <c r="M8" i="3"/>
  <c r="N7" i="3"/>
  <c r="M7" i="3"/>
  <c r="N6" i="3"/>
  <c r="M6" i="3"/>
  <c r="N5" i="3"/>
  <c r="M5" i="3"/>
  <c r="M39" i="3" l="1"/>
  <c r="N39" i="3"/>
  <c r="G2" i="5"/>
  <c r="E2" i="5"/>
</calcChain>
</file>

<file path=xl/sharedStrings.xml><?xml version="1.0" encoding="utf-8"?>
<sst xmlns="http://schemas.openxmlformats.org/spreadsheetml/2006/main" count="1135" uniqueCount="283">
  <si>
    <t>I</t>
  </si>
  <si>
    <t>II</t>
  </si>
  <si>
    <t>III</t>
  </si>
  <si>
    <t>IV</t>
  </si>
  <si>
    <t>V</t>
  </si>
  <si>
    <t>VI</t>
  </si>
  <si>
    <t>VII</t>
  </si>
  <si>
    <t>VIII</t>
  </si>
  <si>
    <t>Реализуемые</t>
  </si>
  <si>
    <t>-</t>
  </si>
  <si>
    <t>Планируемые к реализации</t>
  </si>
  <si>
    <t>IX</t>
  </si>
  <si>
    <t>X</t>
  </si>
  <si>
    <t xml:space="preserve">№ </t>
  </si>
  <si>
    <t>н/д</t>
  </si>
  <si>
    <t>Проекты государственно-частного партнерства и муниципально-частного партнерства</t>
  </si>
  <si>
    <t>Проект</t>
  </si>
  <si>
    <t>Форма реализации</t>
  </si>
  <si>
    <t>Стадия реализации</t>
  </si>
  <si>
    <t>Уровень реализации проекта</t>
  </si>
  <si>
    <t>Сфера реализации</t>
  </si>
  <si>
    <t>Сектор реализации</t>
  </si>
  <si>
    <t>Статус реализции</t>
  </si>
  <si>
    <t>Срок реализации</t>
  </si>
  <si>
    <t>Дата соглашения</t>
  </si>
  <si>
    <t>Публичный партнер</t>
  </si>
  <si>
    <t>Частный партнер</t>
  </si>
  <si>
    <t>Общий объем инвестиций, план, млн. руб.</t>
  </si>
  <si>
    <t xml:space="preserve">Общий объем инвестиций, факт, млн. руб. </t>
  </si>
  <si>
    <t>Объем частных инвестиций, план, млн. руб.</t>
  </si>
  <si>
    <t>Объем частных инвестиций, факт, млн. руб.</t>
  </si>
  <si>
    <t>Объем бюджетных инвестиций, план, млн. руб.</t>
  </si>
  <si>
    <t xml:space="preserve">Объем бюджетных инвестиций, факт, млн. руб. </t>
  </si>
  <si>
    <t>XI</t>
  </si>
  <si>
    <t>XII</t>
  </si>
  <si>
    <t>XIII</t>
  </si>
  <si>
    <t>XIV</t>
  </si>
  <si>
    <t>XV</t>
  </si>
  <si>
    <t>XVI</t>
  </si>
  <si>
    <t>XVII</t>
  </si>
  <si>
    <t>XVIII</t>
  </si>
  <si>
    <t xml:space="preserve">Нежилое помещение ДК «Россия» передается в аренду для использования под кинотеатр и другие услуги в сфере организации досуга населения, организации работы кружков и творческих коллективов. Арендатор производит за свой счет капитальный ремонт здания, несет расходы по текущему ремонту и содержанию здания на территории г. Искитима </t>
  </si>
  <si>
    <t>Договор аренды с инвест. обязательствами</t>
  </si>
  <si>
    <t>Муниципальный</t>
  </si>
  <si>
    <t>Социальная</t>
  </si>
  <si>
    <t>Культура и отдых</t>
  </si>
  <si>
    <t>Эксплуатация</t>
  </si>
  <si>
    <t>Администрация города Искитима Новосибирской области</t>
  </si>
  <si>
    <t>ООО «АртСайнс девелопмент»</t>
  </si>
  <si>
    <t>Реконструкция стоматологической поликлиники №6 по ул. Нарымская, 5, г. Новосибирска</t>
  </si>
  <si>
    <t>Концессионное соглашение (115-ФЗ)</t>
  </si>
  <si>
    <t>Здравоохранение</t>
  </si>
  <si>
    <t>Мэрия города Новосибирска</t>
  </si>
  <si>
    <t>ЗАО «Городская стоматологическая поликлиника №6»</t>
  </si>
  <si>
    <t>Реконструкция помещений в здании роддома по ул. Коммунистической, 17, г. Новосибирска</t>
  </si>
  <si>
    <t>ЗАО «Медицинский центр «Авиценна»</t>
  </si>
  <si>
    <t>Реконструкция зданий детских комбинатов по ул. Танковой, 29, 29/1, г. Новосибирска</t>
  </si>
  <si>
    <t>Дошкольное образование</t>
  </si>
  <si>
    <t>Частное дошкольное образовательное учреждение Детский сад «Жарки»</t>
  </si>
  <si>
    <t>Реконструкция здания бани по ул. Объединения, 102/1, г. Новосибирска</t>
  </si>
  <si>
    <t>Бытовые услуги</t>
  </si>
  <si>
    <t>ООО «ОБЪЕДИНЕНИЕ 24»</t>
  </si>
  <si>
    <t>Выполнение ремонтных работ капитального характера по восстановлению ресурса объектов банно-прачечного хозяйства на территории г. Бердска</t>
  </si>
  <si>
    <t>Администрация города Бердска</t>
  </si>
  <si>
    <t>ООО «Комплекс Новый»</t>
  </si>
  <si>
    <t>Реконструкция объекта на территории г. Бердска</t>
  </si>
  <si>
    <t>Спорт и туризм</t>
  </si>
  <si>
    <t xml:space="preserve">ИП Голубев Виктор Алексеевич </t>
  </si>
  <si>
    <t>Реконструкция здания бани № 8 по ул. Каменской, г. Новосибирска</t>
  </si>
  <si>
    <t>ООО «Сандуны Новосибирск»</t>
  </si>
  <si>
    <t>Создание промышленно-медицинского парка с целью создания комплекса конкурентно-способных производств по выпуску медицинских изделий в сфере травматологии, ортопедии, нейрохирургии и других областях охраны здоровья, в том числе для целей импортозамещения на территории г. Новосибирска</t>
  </si>
  <si>
    <t>Федеральный с региональным участием</t>
  </si>
  <si>
    <t>Индустриальные и промышленные парки</t>
  </si>
  <si>
    <t>Промышленные парки</t>
  </si>
  <si>
    <r>
      <rPr>
        <sz val="10"/>
        <rFont val="Times New Roman"/>
        <family val="1"/>
        <charset val="204"/>
      </rPr>
      <t>Эксплуатация</t>
    </r>
    <r>
      <rPr>
        <sz val="10"/>
        <color theme="4"/>
        <rFont val="Times New Roman"/>
        <family val="1"/>
        <charset val="204"/>
      </rPr>
      <t xml:space="preserve"> </t>
    </r>
  </si>
  <si>
    <t>Министерство здравоохранения Российской Федерации</t>
  </si>
  <si>
    <t>АО «Инновационный медико-технологический центр (Медицинский Технопарк)»</t>
  </si>
  <si>
    <t>Снегоплавильная станция по ул. Широкая в Ленинском районе, г. Новосибирска</t>
  </si>
  <si>
    <t>Коммунально-энергетическая</t>
  </si>
  <si>
    <t>Коммунальная инфраструктура</t>
  </si>
  <si>
    <t>ООО «Перлит-Строй»</t>
  </si>
  <si>
    <t>Концессионное соглашение в отношении объектов коммунальной инфраструктуры и иных объектов коммунального хозяйства - объектов системы теплоснабжения и горячего водоснабжения города Оби Новосибирской области</t>
  </si>
  <si>
    <t>Администрация города Оби Новосибирской области</t>
  </si>
  <si>
    <t>ООО «Центр»</t>
  </si>
  <si>
    <t>Создание и реконструкция системы теплоснабжения рабочего поселка Маслянино Маслянинского района Новосибирской области</t>
  </si>
  <si>
    <t xml:space="preserve">Администрация рабочего поселка Маслянино Маслянинского района Новосибирской области </t>
  </si>
  <si>
    <t>ООО «ФАГОТ»</t>
  </si>
  <si>
    <t>Реконструкция и строительство 20 объектов газоснабжения, на территории г. Новосибирска</t>
  </si>
  <si>
    <t>Электроэнергетика, газо- и энергоснабжение</t>
  </si>
  <si>
    <t>Создание, Реконструкция, Эксплуатация</t>
  </si>
  <si>
    <t>ОАО «Городские газовые сети»</t>
  </si>
  <si>
    <t>Передача в концессию объектов водоснабжения расположенных в МО «Малышевский сельсовет» на территории Сузунского района Новосибирской области</t>
  </si>
  <si>
    <t>Администрация Сузунского района</t>
  </si>
  <si>
    <t>ОАО «Сузунское ЖКХ»</t>
  </si>
  <si>
    <t>Передача в концессию объектов теплоснабжения расположенных в МО «Каргаполовский сельсовет» из казны Сузунского района Новосибирской области</t>
  </si>
  <si>
    <t>Передача в концессию объектов теплоснабжения расположенных в МО «Малышевский сельсовет» из казны Сузунского района Новосибирской области</t>
  </si>
  <si>
    <t>Передача в концессию объектов водоснабжения расположенных в МО «Каргаполовский сельсовет» из казны Сузунского района Новосибирской области</t>
  </si>
  <si>
    <t>Концессионное соглашение в отношении объектов теплоснабжения Краснозерского  района Новосибирской области</t>
  </si>
  <si>
    <t xml:space="preserve">Муниципальный </t>
  </si>
  <si>
    <t xml:space="preserve">Реконструкция/ Эксплуатация </t>
  </si>
  <si>
    <t>Администрация Краснозерского района Новосибирской области</t>
  </si>
  <si>
    <t xml:space="preserve">ЗАО «ЖКХ Северное» </t>
  </si>
  <si>
    <t>Строительство и эксплуатация на платной основе мостового перехода через р. Обь в створе ул. Ипподромской г. Новосибирска</t>
  </si>
  <si>
    <t>Региональный</t>
  </si>
  <si>
    <t>Транспортная</t>
  </si>
  <si>
    <t>Дорожная инфраструктура</t>
  </si>
  <si>
    <t>Создание / Реконструкция</t>
  </si>
  <si>
    <t>Министерство транспорта и дорожного хозяйства Новосибирской области</t>
  </si>
  <si>
    <t>ООО «Сибирская концессионная компания»</t>
  </si>
  <si>
    <t>Строительство спортивного комплекса с плавательным бассейном по ул. Зорге, г. Новосибирск</t>
  </si>
  <si>
    <t>ООО «Спортивные технологии»</t>
  </si>
  <si>
    <t>Реконструкция нежилого здания по ул. Богдана Хмельницкого, 27, г. Новосибирск</t>
  </si>
  <si>
    <t>ООО «Центр Хоккейного Мастерства»</t>
  </si>
  <si>
    <t xml:space="preserve">Реконструкция и строительство объектов газоснабжения на территории г. Новосибирска </t>
  </si>
  <si>
    <t>Реконструкция, Эксплуатация</t>
  </si>
  <si>
    <t>Реконструкция зданий бань по адресам: город Новосибирск, ул. Вересаева, 2б; город Новосибирск, ул. 25 лет Октября, 19</t>
  </si>
  <si>
    <t>ООО «ОБЪЕДИНЕНИЕ 24-В»</t>
  </si>
  <si>
    <t xml:space="preserve">Администрация Верх-Тулинского сельсовета Новосибирского района Новосибирской области </t>
  </si>
  <si>
    <t>ООО «Техногаз-Сервис»</t>
  </si>
  <si>
    <t>Строительство, финансирование и техническое обслуживание объектов для оказания первичной медико-санитарной помощи в городе Новосибирске</t>
  </si>
  <si>
    <t>Соглашение о ГЧП/МЧП (224-ФЗ)</t>
  </si>
  <si>
    <t>Министерство здравоохранения Новосибирской области</t>
  </si>
  <si>
    <t>ООО «Седьмая концессионная компания»</t>
  </si>
  <si>
    <t xml:space="preserve">Концессионное соглашение в отношении эксплуатации  и реконструкции здания гостиницы «Юбилейная», расположенного на территории Венгеровского района Новосибирской области       </t>
  </si>
  <si>
    <t>Санаторно-туристическаая деятельность</t>
  </si>
  <si>
    <t xml:space="preserve">Администрация Венгеровского сельсовета Венгеровского района Новосибирской области </t>
  </si>
  <si>
    <t>ИП Сутягин В.А.</t>
  </si>
  <si>
    <t>Концессионное соглашение в отношении объектов, предназначенных для теплоснабжения потребителей, находящихся на территории Венгеровского района Новосибирской области</t>
  </si>
  <si>
    <t>Администрация Венгеровского района Новосибирской области</t>
  </si>
  <si>
    <t>ЗАО «ЖКХ «Северное»</t>
  </si>
  <si>
    <t>Концессионное соглашение в отношении объектов, предназначенных для теплоснабжения потребителей, находящихся на территории Северного района Новосибирской области (дерегулируемое)</t>
  </si>
  <si>
    <t>Администрация Северного района Новосибирской области</t>
  </si>
  <si>
    <t>ЗАО «Жилищно-Коммунальное Хозяйство «Северное»</t>
  </si>
  <si>
    <t>Концессионное соглашение в отношении объектов коммунального комплекса, предназначенных для оказания услуг по водоснабжению муниципального образования рабочего поселка Чистоозерное Чистоозерного района Новосибирской области</t>
  </si>
  <si>
    <t>Администрация рабочего поселка Чистоозерное Чистоозерного района Новосибирской области</t>
  </si>
  <si>
    <t>ООО «Комхоз»</t>
  </si>
  <si>
    <t>Реконструкция зданий бань по адресам: город Новосибирск, ул. Клубная, 37; город Новосибирск, ул. Переездная, 63</t>
  </si>
  <si>
    <t>ООО «ОБЪЕДИНЕНИЕ 24-Г»</t>
  </si>
  <si>
    <t>Реконструкция и создание объектов теплоснабжения на территории муниципального образования городского округа - города Новосибирска Новосибирской области</t>
  </si>
  <si>
    <t>Мэрия города Новосибирска,  МУП «Энергия» г. Новосибирска со стороны концедента, третья сторона - Новосибирская область</t>
  </si>
  <si>
    <t>ООО «Новосибирская теплосетевая компания»</t>
  </si>
  <si>
    <t>Концессионное соглашение в отношении объектов Западного района сетей теплоснабжения и горячего водоснабжения города Черепаново Черепановского района Новосибирской области</t>
  </si>
  <si>
    <t xml:space="preserve">Администрация города Черепаново Черепановского района Новосибирской области </t>
  </si>
  <si>
    <t>ООО «КС Восток-Запад»</t>
  </si>
  <si>
    <t>Концессионное соглашение в отношении объектов Восточного района сетей теплоснабжения и горячего водоснабжения города Черепаново Черепановского района Новосибирской области</t>
  </si>
  <si>
    <t>ООО «ЮрСиб»</t>
  </si>
  <si>
    <t>Концессионное соглашение по реконструкции (восстановлению) имущественного комплекса рыбопитомника в с.Участок Балта Мошковского района Новосибирской области</t>
  </si>
  <si>
    <t>Сельское хозяйство</t>
  </si>
  <si>
    <t>Инженерно-технические сооружения</t>
  </si>
  <si>
    <t>Администрация Мошковского района Новосибирской области</t>
  </si>
  <si>
    <t>ООО «ЭКО-ПАРК»</t>
  </si>
  <si>
    <t>Концессионное соглашение в отношении отдельного объекта теплоснабжения Болотнинского района, предназначенного  для теплоснабжения на территории Боровского сельсовета Болотнинского района Новосибирской области</t>
  </si>
  <si>
    <t>Администрация Болотнинского района Новосибирской области</t>
  </si>
  <si>
    <t>ООО «Сибирская тепловая компания»</t>
  </si>
  <si>
    <t>Концессионное соглашение в отношении отдельного объекта теплоснабжения Болотнинского района, предназначенного для теплоснабжения на территории Дивинского сельсовета Болотнинского района Новосибирской области</t>
  </si>
  <si>
    <t>Реконструкция, обслуживание, осуществление деятельности по производству, передаче, распределению тепловой энергии газовой котельной модульного типа с наружными сетями для муниципального образовательного учреждения Толмачевская средняя общеобразовательная школа № 61 на территории Новосибирского района Новосибирской области</t>
  </si>
  <si>
    <t>Администрация Новосибирского района Новосибирской облсти</t>
  </si>
  <si>
    <t>Система теплоснабжения п. Тулинский на территории Новосибирского района Новосибирской области</t>
  </si>
  <si>
    <t>Система теплоснабжения с. Верх-Тула на территории Новосибирского района Новосибирской области</t>
  </si>
  <si>
    <t>Реконструкция оздоровительного комплекса, расположенного  по адресу: Российская Федерация, Новосибирская область, Новосибирский район, р.п. Краснообск, ул. Северная, здание 3</t>
  </si>
  <si>
    <t>Администрация рабочего поселка Краснообска Новосибирского района Новосибирской области</t>
  </si>
  <si>
    <t>ООО «Банный клуб»</t>
  </si>
  <si>
    <t>Финансирование, проектирование, строительство и техническое обслуживание объекта здравоохранения в Новосибирской области (инфекционная больница)</t>
  </si>
  <si>
    <t>ООО «Проекты развития 2»</t>
  </si>
  <si>
    <t>Концессионное соглашение о финансировании, проектировании, строительстве и эксплуатации объекта образования (общеобразовательная школа на 825 мест) по ул. Большая в Ленинском районе г. Новосибирска</t>
  </si>
  <si>
    <t>Образование</t>
  </si>
  <si>
    <t>Министерство образования Новосибирской области</t>
  </si>
  <si>
    <t>ООО «Школа в Ленинском районе»</t>
  </si>
  <si>
    <t>Концессионное соглашение о финансировании, проектировании, строительстве и эксплуатации объекта образования (общеобразовательная школа на 1 100 мест) по ул. Виктора Шевелева в Кировском районе г. Новосибирска</t>
  </si>
  <si>
    <t>ООО «Школа в Кировском районе»</t>
  </si>
  <si>
    <t>Концессионное соглашение о финансировании, проектировании, строительстве и эксплуатации объекта образования (общеобразовательная школа на 550 мест) по ул. Татьяны Снежиной в Октябрьском районе г. Новосибирска</t>
  </si>
  <si>
    <t>ООО «Школа в Октябрьском районе»</t>
  </si>
  <si>
    <t>Концессионное соглашение о финансировании, проектировании, строительстве и эксплуатации объекта образования (общеобразовательная школа на 1 100 мест) по ул. Спортивная в Ленинском районе г. Новосибирска</t>
  </si>
  <si>
    <t>ООО «Школа на Спортивной»</t>
  </si>
  <si>
    <t>Концессионное соглашение о финансировании, проектировании, строительстве и эксплуатации объекта образования (общеобразовательная школа на 1 100 мест) по ул. Пролетарская в Октябрьском районе г. Новосибирска</t>
  </si>
  <si>
    <t>ООО «Школа на Пролетарской»</t>
  </si>
  <si>
    <t>Концессионное соглашение о финансировании, проектировании, строительстве и эксплуатации объекта образования (общеобразовательная школа на 1 100 мест) по ул. Николая Сотникова в Кировском районе г. Новосибирска</t>
  </si>
  <si>
    <t>ООО «Школа на Николая Сотникова»</t>
  </si>
  <si>
    <t>Концессионное соглашение в отношении систем коммунальной инфраструктуры и передаче указанных объектов в концессию</t>
  </si>
  <si>
    <t>Администрация Чановского района Новосибирской области</t>
  </si>
  <si>
    <t>ООО «Чановская тепловая компания»</t>
  </si>
  <si>
    <t>Концессионное соглашение в отношении системы теплоснабжения на территории муниципального образования городского округа города Обь Новосибирской области</t>
  </si>
  <si>
    <t>Создание и эксплуатация объектов, на которых осуществляется обработка, утилизация и захоронение твердых коммунальных отходов в Новосибирской области (с. Верх-Тула)</t>
  </si>
  <si>
    <t>Обращение с твердыми коммунальными отходами</t>
  </si>
  <si>
    <t>Министерство жилищно-коммунального хозяйства и энергетики Новосибирской области</t>
  </si>
  <si>
    <t>МУП г. Новосибирска «Спецавтохозяйство»</t>
  </si>
  <si>
    <t>Реконструкция/ Эксплуатация</t>
  </si>
  <si>
    <t>ООО «УК» «Союз»</t>
  </si>
  <si>
    <t>Создание и эксплуатация объектов, на которых осуществляется обработка, утилизация и захоронение твердых коммунальных отходов в Новосибирской области (с. Раздольное)</t>
  </si>
  <si>
    <t>Концессионное соглашение в отношении объектов, предназначенных для  теплоснабжения потребителей, находящихся на территории Краснозерского района Новосибирской области</t>
  </si>
  <si>
    <t>ЗАО «Жилкомхоз Сервис»</t>
  </si>
  <si>
    <t>Концессионное соглашение в отношении объектов, предназначенных для  водоснабжения и водоотведения потребителей, находящихся на территории Краснозерского района Новосибирской области</t>
  </si>
  <si>
    <t>ООО «Водосеть»</t>
  </si>
  <si>
    <t>Концессионное соглашение в отношении объектов водоснабжения Венгеровского района, предназначенных для холодного водоснабжения потребителей, находящихся на территории Венгеровского района Новосибирской области</t>
  </si>
  <si>
    <t>Создание и эксплуатация межрайонного комплекса – полигона с мусоросортировочной линией, город Татарск Татарского района Новосибирской области</t>
  </si>
  <si>
    <t>ООО Спецзавод «КВАНТ»</t>
  </si>
  <si>
    <t>Создание и эксплуатация комплексного районного полигона с мусоросортировочной линией в Тогучинском районе Новосибирской области</t>
  </si>
  <si>
    <t>Реконструкция Областного онкологического диспансера и городской клинической больницы № 1 в городе Новосибирске</t>
  </si>
  <si>
    <t>Планируемый к реализации</t>
  </si>
  <si>
    <t>Подана ЧКИ</t>
  </si>
  <si>
    <t>20 лет</t>
  </si>
  <si>
    <t>ООО «Мединвестгрупп Новосибирск»</t>
  </si>
  <si>
    <t>Создание кампуса на территории Новосибирского государственного университета</t>
  </si>
  <si>
    <t>Министерство науки и высшего образования Российской Федерации</t>
  </si>
  <si>
    <t>Строительство универсального спортивно-гимнастического комплекса по ул. Российской (Академгородок)</t>
  </si>
  <si>
    <t>Министерство физической культуры и спорта Новосибирской области</t>
  </si>
  <si>
    <t>Строительство спортивно-оздоровительного комплекса по ул.Аникина в г. Новосибирске</t>
  </si>
  <si>
    <t>Подано предложение о реализации проекта ГЧП</t>
  </si>
  <si>
    <t>10 лет</t>
  </si>
  <si>
    <t>ООО  «Сибирский проект»</t>
  </si>
  <si>
    <t>Спортивный комплекс по пр. Строителей, 23 (реконструкция) (стадион, крытый каток, спорткомплекс) (Академгородок)</t>
  </si>
  <si>
    <t>Создание и эксплуатация межрайонного комплекса – полигона с мусоросортировочной линией, город Куйбышев Куйбышевского района Новосибирской области</t>
  </si>
  <si>
    <t>Определён победитель конкурса, соглашение в стадии заключения</t>
  </si>
  <si>
    <t>25 лет</t>
  </si>
  <si>
    <t>Создание и эксплуатация межрайонного комплекса — полигона твердых коммунальных отходов с мусоросортировочной линией в Каргатском районе Новосибирской области</t>
  </si>
  <si>
    <t>Конкурс не состоялся. Направлено предложение единственному участнику о направлении конкурсного предложения</t>
  </si>
  <si>
    <t>Полигон ТБО в городе Болотное Болотнинского района Новосибирской области</t>
  </si>
  <si>
    <t>Подготовка конкурса</t>
  </si>
  <si>
    <t>Проект реконструкции и развития лыжной базы им. А. Тульского («левая» база - НСО, «правая» база - муниципалитет) (Академгородок)</t>
  </si>
  <si>
    <t>Модернизация трамвайно-троллейбусной сети правобережной части города Новосибирска</t>
  </si>
  <si>
    <t>Муниципальный (с региональным участием)</t>
  </si>
  <si>
    <t>Мэрия города Новосибирска
Правительство Новосибирской области</t>
  </si>
  <si>
    <t>Реконструкция, модернизация и развитие системы теплоснабжения города Новосибирска</t>
  </si>
  <si>
    <t>Обслуживание объектов теплоснабжения и тепловых сетей</t>
  </si>
  <si>
    <t>Строительство бассейна в р.п. Ордынское Ордынского района Новосибирской области</t>
  </si>
  <si>
    <t>8 лет</t>
  </si>
  <si>
    <t>Администрация Ордынского района Новосибирской области</t>
  </si>
  <si>
    <t>Реконструкция котельной  Чулымский район, с. Большеникольское, ул. Академическая,14 мощностью (1,2 Гкал/час)</t>
  </si>
  <si>
    <t xml:space="preserve">Администрация Чулымского района Новосибирской области </t>
  </si>
  <si>
    <t>Реконструкция котельной  Чулымский район, п..Базово, ул. Центральная,30а мощностью (0,97 Гкал/час)</t>
  </si>
  <si>
    <t>Реконструкция котельной Чулымский район, п.Воздвиженский, ул. Советская,13 б  мощностью (1,54Гкал/час)</t>
  </si>
  <si>
    <t>Реконструкция котельной  Чулымский район, с.Новоиткульское, ул. Мира,20 мощностью (2,33 Гкал/час)</t>
  </si>
  <si>
    <t>Реконструкция котельной  Чулымский район, с.Золотая Грива, ул.Печеночная,17 мощностью (3,5 Гкал/час)</t>
  </si>
  <si>
    <t>Реконструкция котельной  Чулымский район, с.Кабинетное, ул. Рабочая,2а  мощностью (3,06 Гкал/час)</t>
  </si>
  <si>
    <t>Реконструкция котельной  Чулымский район, с.Кокошино, ул. Гагарина, 70е мощностью               (0,86 Гкал/час)</t>
  </si>
  <si>
    <t>Реконструкция котельной  Чулымский район, с.Ужаниха, ул. Победы,4 а мощностью (2,4 Гкал/час)</t>
  </si>
  <si>
    <t>Реконструкция котельной Чулымский район, п.Михайловский, ул. Новая,1а мощностью (1,2 Гкал/час)</t>
  </si>
  <si>
    <t>Реконструкция котельной  Чулымский район, с.Серебрянское, ул. Комсомольская, 1а мощностью (3,11 Гкал/час)</t>
  </si>
  <si>
    <t>Реконструкция тепловой сети  Чулымский район, с.Серебрянское, ул.     протяженностью (1800 м)</t>
  </si>
  <si>
    <t>Реконструкция тепловой сети  Чулымский район, с.Кокошино, ул.Гагарина  протяженностью  (1800 м)</t>
  </si>
  <si>
    <t>Реконструкция тепловой сети  Чулымский район, п.Михайловский, протяженностью  (800 м)</t>
  </si>
  <si>
    <t>Реконструкция тепловой сети  Чулымский район, с.Ужаниха  протяженностью  (2000 м)</t>
  </si>
  <si>
    <t>Реконструкция тепловой сети  Чулымский район, с.Большеникольское  протяженностью  (2000 м)</t>
  </si>
  <si>
    <t>Реконструкция тепловой сети Чулымский район, с.Новоитскульское  протяженностью  (3000 м)</t>
  </si>
  <si>
    <t>Реконструкция тепловой сети Чулымский район,п.Базово  протяженностью  (800 м)</t>
  </si>
  <si>
    <t>Реконструкция тепловой сети Чулымский район, п. Воздвиженский  протяженностью  (2000 м)</t>
  </si>
  <si>
    <t>Реконструкция тепловой сети Чулымский район, с.Золотая Грива  протяженностью  (5400 м)</t>
  </si>
  <si>
    <t>Реконструкция тепловой сети Чулымский район, с. Кабинетное  протяженностью  (4600 м)</t>
  </si>
  <si>
    <t>Концессионное соглашение в отношении объектов коммунального хозяйства – объектов  водоотведения муниципального образования рабочего поселка Чистоозерное Чистоозерного района Новосибирской области</t>
  </si>
  <si>
    <t>Строительство гостинничного комплекса с сопутствующимим сервисами в наукограе Кольцово</t>
  </si>
  <si>
    <t xml:space="preserve">Социальная </t>
  </si>
  <si>
    <t>Проработка концепции</t>
  </si>
  <si>
    <t>15 лет</t>
  </si>
  <si>
    <t>Алминистрация рабочего поселка Кольцово Новосибирской области</t>
  </si>
  <si>
    <t>ВСЕГО:</t>
  </si>
  <si>
    <t>Частные инвестици:</t>
  </si>
  <si>
    <t>Бюджетные инвестиции:</t>
  </si>
  <si>
    <t>Региональные инвестиции:</t>
  </si>
  <si>
    <t>Муниципальные инвестиции:</t>
  </si>
  <si>
    <t>Средний срок</t>
  </si>
  <si>
    <t>проверка би</t>
  </si>
  <si>
    <t>проверка кол-во</t>
  </si>
  <si>
    <t>Уровень</t>
  </si>
  <si>
    <t>Формы</t>
  </si>
  <si>
    <t>Виды концессий</t>
  </si>
  <si>
    <t>КГ</t>
  </si>
  <si>
    <t>федеральные</t>
  </si>
  <si>
    <t>концессии</t>
  </si>
  <si>
    <t>фед. концессии</t>
  </si>
  <si>
    <t>ФиР</t>
  </si>
  <si>
    <t>региональные</t>
  </si>
  <si>
    <t>договоры аренды с инвестобязательствами</t>
  </si>
  <si>
    <t>рег. концессии</t>
  </si>
  <si>
    <t>муниципальные</t>
  </si>
  <si>
    <t>договоры аренды з/у</t>
  </si>
  <si>
    <t>мун. концессии</t>
  </si>
  <si>
    <t xml:space="preserve"> </t>
  </si>
  <si>
    <t>инвестдоговоры</t>
  </si>
  <si>
    <t>иное</t>
  </si>
  <si>
    <t>Концессионное соглашение в отношении объектов , предназначенных для теплоснабжения потребителей, находящихся на территории Северного района Новосибирской области</t>
  </si>
  <si>
    <t>Концессионное соглашение в отношении объектов водоснабжения Северного района, предназначенных для холодного водоснабжения потребителей, находящихся на территории Северного района Новосибирской области</t>
  </si>
  <si>
    <t>9 лет</t>
  </si>
  <si>
    <t>ООО «НТСК»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</si>
</sst>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0.0"/>
    <numFmt numFmtId="166" formatCode="000000"/>
    <numFmt numFmtId="167" formatCode="#,##0.00\ &quot;₽&quot;"/>
  </numFmts>
  <fonts count="14" x14ac:knownFonts="1">
    <font>
      <sz val="11"/>
      <color theme="1"/>
      <name val="Calibri"/>
      <scheme val="minor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55"/>
      <name val="Arial"/>
      <family val="2"/>
      <charset val="204"/>
    </font>
    <font>
      <sz val="10"/>
      <color indexed="55"/>
      <name val="Arial"/>
      <family val="2"/>
      <charset val="204"/>
    </font>
    <font>
      <sz val="10"/>
      <name val="Arial"/>
      <family val="2"/>
      <charset val="204"/>
    </font>
    <font>
      <b/>
      <sz val="10"/>
      <color indexed="23"/>
      <name val="Arial"/>
      <family val="2"/>
      <charset val="204"/>
    </font>
    <font>
      <sz val="10"/>
      <color indexed="23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</cellStyleXfs>
  <cellXfs count="57">
    <xf numFmtId="0" fontId="0" fillId="0" borderId="0" xfId="0"/>
    <xf numFmtId="0" fontId="3" fillId="0" borderId="0" xfId="4" applyFont="1"/>
    <xf numFmtId="0" fontId="3" fillId="0" borderId="4" xfId="4" applyFont="1" applyBorder="1" applyAlignment="1" applyProtection="1">
      <alignment horizontal="center" vertical="center" wrapText="1"/>
      <protection locked="0"/>
    </xf>
    <xf numFmtId="0" fontId="3" fillId="0" borderId="4" xfId="4" applyFont="1" applyBorder="1" applyAlignment="1">
      <alignment horizontal="center" vertical="center" wrapText="1"/>
    </xf>
    <xf numFmtId="14" fontId="3" fillId="0" borderId="4" xfId="4" applyNumberFormat="1" applyFont="1" applyBorder="1" applyAlignment="1" applyProtection="1">
      <alignment horizontal="center" vertical="center" wrapText="1"/>
      <protection locked="0"/>
    </xf>
    <xf numFmtId="164" fontId="3" fillId="0" borderId="4" xfId="4" applyNumberFormat="1" applyFont="1" applyBorder="1" applyAlignment="1" applyProtection="1">
      <alignment horizontal="center" vertical="center" wrapText="1"/>
      <protection locked="0"/>
    </xf>
    <xf numFmtId="49" fontId="3" fillId="0" borderId="4" xfId="39" applyNumberFormat="1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14" fontId="3" fillId="0" borderId="4" xfId="4" applyNumberFormat="1" applyFont="1" applyBorder="1" applyAlignment="1">
      <alignment horizontal="center" vertical="center" wrapText="1"/>
    </xf>
    <xf numFmtId="0" fontId="6" fillId="0" borderId="4" xfId="78" applyFont="1" applyBorder="1" applyAlignment="1">
      <alignment horizontal="center" vertical="center" wrapText="1"/>
    </xf>
    <xf numFmtId="14" fontId="6" fillId="0" borderId="4" xfId="78" applyNumberFormat="1" applyFont="1" applyBorder="1" applyAlignment="1">
      <alignment horizontal="center" vertical="center" wrapText="1"/>
    </xf>
    <xf numFmtId="164" fontId="3" fillId="0" borderId="0" xfId="4" applyNumberFormat="1" applyFont="1"/>
    <xf numFmtId="0" fontId="3" fillId="0" borderId="4" xfId="78" applyFont="1" applyBorder="1" applyAlignment="1">
      <alignment horizontal="center" vertical="center" wrapText="1"/>
    </xf>
    <xf numFmtId="166" fontId="3" fillId="0" borderId="4" xfId="4" applyNumberFormat="1" applyFont="1" applyBorder="1" applyAlignment="1">
      <alignment horizontal="center" vertical="center" wrapText="1"/>
    </xf>
    <xf numFmtId="0" fontId="3" fillId="0" borderId="4" xfId="82" applyNumberFormat="1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7" fillId="0" borderId="0" xfId="78" applyFont="1" applyAlignment="1">
      <alignment horizontal="center" vertical="center" wrapText="1"/>
    </xf>
    <xf numFmtId="2" fontId="3" fillId="0" borderId="0" xfId="4" applyNumberFormat="1" applyFont="1"/>
    <xf numFmtId="3" fontId="0" fillId="0" borderId="0" xfId="0" applyNumberFormat="1" applyAlignment="1">
      <alignment horizontal="center" vertical="top"/>
    </xf>
    <xf numFmtId="167" fontId="8" fillId="0" borderId="7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3" fontId="9" fillId="0" borderId="7" xfId="0" applyNumberFormat="1" applyFont="1" applyBorder="1" applyAlignment="1">
      <alignment horizontal="center" vertical="top" wrapText="1"/>
    </xf>
    <xf numFmtId="3" fontId="9" fillId="0" borderId="10" xfId="0" applyNumberFormat="1" applyFont="1" applyBorder="1" applyAlignment="1">
      <alignment horizontal="center" vertical="top" wrapText="1"/>
    </xf>
    <xf numFmtId="3" fontId="9" fillId="0" borderId="11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3" fontId="9" fillId="0" borderId="8" xfId="0" applyNumberFormat="1" applyFont="1" applyBorder="1" applyAlignment="1">
      <alignment horizontal="center" vertical="top" wrapText="1"/>
    </xf>
    <xf numFmtId="167" fontId="8" fillId="0" borderId="7" xfId="0" applyNumberFormat="1" applyFont="1" applyBorder="1" applyAlignment="1">
      <alignment horizontal="right" vertical="top" wrapText="1"/>
    </xf>
    <xf numFmtId="1" fontId="12" fillId="0" borderId="12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vertical="top" wrapText="1"/>
    </xf>
    <xf numFmtId="167" fontId="9" fillId="0" borderId="0" xfId="0" applyNumberFormat="1" applyFont="1" applyAlignment="1">
      <alignment horizontal="right" vertical="top" wrapText="1"/>
    </xf>
    <xf numFmtId="3" fontId="9" fillId="0" borderId="0" xfId="0" applyNumberFormat="1" applyFont="1" applyAlignment="1">
      <alignment horizontal="center" vertical="top" wrapText="1"/>
    </xf>
    <xf numFmtId="167" fontId="8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right"/>
    </xf>
    <xf numFmtId="164" fontId="3" fillId="0" borderId="14" xfId="4" applyNumberFormat="1" applyFont="1" applyBorder="1" applyAlignment="1" applyProtection="1">
      <alignment horizontal="center" vertical="center" wrapText="1"/>
      <protection locked="0"/>
    </xf>
    <xf numFmtId="0" fontId="3" fillId="0" borderId="4" xfId="4" applyFont="1" applyFill="1" applyBorder="1" applyAlignment="1" applyProtection="1">
      <alignment horizontal="center" vertical="center" wrapText="1"/>
      <protection locked="0"/>
    </xf>
    <xf numFmtId="164" fontId="3" fillId="0" borderId="4" xfId="4" applyNumberFormat="1" applyFont="1" applyFill="1" applyBorder="1" applyAlignment="1" applyProtection="1">
      <alignment horizontal="center" vertical="center" wrapText="1"/>
      <protection locked="0"/>
    </xf>
    <xf numFmtId="14" fontId="3" fillId="0" borderId="4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4" applyFont="1" applyFill="1" applyBorder="1" applyAlignment="1">
      <alignment horizontal="center" vertical="center" wrapText="1"/>
    </xf>
    <xf numFmtId="166" fontId="3" fillId="0" borderId="4" xfId="4" applyNumberFormat="1" applyFont="1" applyFill="1" applyBorder="1" applyAlignment="1">
      <alignment horizontal="center" vertical="center" wrapText="1"/>
    </xf>
    <xf numFmtId="0" fontId="3" fillId="0" borderId="4" xfId="82" applyNumberFormat="1" applyFont="1" applyFill="1" applyBorder="1" applyAlignment="1">
      <alignment horizontal="center" vertical="center" wrapText="1"/>
    </xf>
    <xf numFmtId="14" fontId="3" fillId="0" borderId="4" xfId="4" applyNumberFormat="1" applyFont="1" applyFill="1" applyBorder="1" applyAlignment="1">
      <alignment horizontal="center" vertical="center" wrapText="1"/>
    </xf>
    <xf numFmtId="0" fontId="6" fillId="0" borderId="4" xfId="78" applyFont="1" applyFill="1" applyBorder="1" applyAlignment="1">
      <alignment horizontal="center" vertical="center" wrapText="1"/>
    </xf>
    <xf numFmtId="14" fontId="6" fillId="0" borderId="14" xfId="78" applyNumberFormat="1" applyFont="1" applyFill="1" applyBorder="1" applyAlignment="1">
      <alignment horizontal="center" vertical="center" wrapText="1"/>
    </xf>
    <xf numFmtId="0" fontId="6" fillId="0" borderId="14" xfId="78" applyFont="1" applyFill="1" applyBorder="1" applyAlignment="1">
      <alignment horizontal="center" vertical="center" wrapText="1"/>
    </xf>
    <xf numFmtId="164" fontId="3" fillId="0" borderId="14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4" applyFont="1" applyFill="1" applyBorder="1" applyAlignment="1">
      <alignment horizontal="center" vertical="center" wrapText="1"/>
    </xf>
    <xf numFmtId="14" fontId="6" fillId="0" borderId="4" xfId="78" applyNumberFormat="1" applyFont="1" applyFill="1" applyBorder="1" applyAlignment="1">
      <alignment horizontal="center" vertical="center" wrapText="1"/>
    </xf>
    <xf numFmtId="165" fontId="3" fillId="0" borderId="4" xfId="4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4" applyFont="1" applyBorder="1" applyAlignment="1">
      <alignment horizontal="center" vertical="center"/>
    </xf>
    <xf numFmtId="0" fontId="3" fillId="2" borderId="1" xfId="4" applyFont="1" applyFill="1" applyBorder="1" applyAlignment="1" applyProtection="1">
      <alignment horizontal="center" vertical="center" wrapText="1"/>
      <protection locked="0"/>
    </xf>
    <xf numFmtId="0" fontId="3" fillId="2" borderId="2" xfId="4" applyFont="1" applyFill="1" applyBorder="1" applyAlignment="1" applyProtection="1">
      <alignment horizontal="center" vertical="center" wrapText="1"/>
      <protection locked="0"/>
    </xf>
    <xf numFmtId="0" fontId="3" fillId="2" borderId="3" xfId="4" applyFont="1" applyFill="1" applyBorder="1" applyAlignment="1" applyProtection="1">
      <alignment horizontal="center" vertical="center" wrapText="1"/>
      <protection locked="0"/>
    </xf>
    <xf numFmtId="167" fontId="11" fillId="0" borderId="12" xfId="0" applyNumberFormat="1" applyFont="1" applyBorder="1" applyAlignment="1">
      <alignment horizontal="center" vertical="top" wrapText="1"/>
    </xf>
    <xf numFmtId="167" fontId="11" fillId="0" borderId="13" xfId="0" applyNumberFormat="1" applyFont="1" applyBorder="1" applyAlignment="1">
      <alignment horizontal="center" vertical="top" wrapText="1"/>
    </xf>
    <xf numFmtId="167" fontId="8" fillId="0" borderId="12" xfId="0" applyNumberFormat="1" applyFont="1" applyBorder="1" applyAlignment="1">
      <alignment horizontal="center" vertical="top" wrapText="1"/>
    </xf>
    <xf numFmtId="167" fontId="8" fillId="0" borderId="13" xfId="0" applyNumberFormat="1" applyFont="1" applyBorder="1" applyAlignment="1">
      <alignment horizontal="center" vertical="top" wrapText="1"/>
    </xf>
  </cellXfs>
  <cellStyles count="83">
    <cellStyle name="Обычный" xfId="0" builtinId="0"/>
    <cellStyle name="Обычный 2" xfId="1"/>
    <cellStyle name="Обычный 2 2" xfId="2"/>
    <cellStyle name="Обычный 2 2 2" xfId="3"/>
    <cellStyle name="Обычный 2 2 2 2" xfId="4"/>
    <cellStyle name="Обычный 3" xfId="5"/>
    <cellStyle name="Обычный 4" xfId="6"/>
    <cellStyle name="Обычный 4 2" xfId="7"/>
    <cellStyle name="Обычный 4 2 2" xfId="8"/>
    <cellStyle name="Обычный 4 2 2 2" xfId="9"/>
    <cellStyle name="Обычный 4 2 2 2 2" xfId="10"/>
    <cellStyle name="Обычный 4 2 2 2 2 10" xfId="11"/>
    <cellStyle name="Обычный 4 2 2 2 2 10 2" xfId="12"/>
    <cellStyle name="Обычный 4 2 2 2 2 10 3" xfId="13"/>
    <cellStyle name="Обычный 4 2 2 2 2 2" xfId="14"/>
    <cellStyle name="Обычный 4 2 2 2 2 2 2" xfId="15"/>
    <cellStyle name="Обычный 4 2 2 2 2 2 3" xfId="16"/>
    <cellStyle name="Обычный 4 2 2 2 2 2 4" xfId="17"/>
    <cellStyle name="Обычный 4 2 2 2 2 2 5" xfId="18"/>
    <cellStyle name="Обычный 4 2 2 2 2 2 6" xfId="19"/>
    <cellStyle name="Обычный 4 2 2 2 2 2 7" xfId="20"/>
    <cellStyle name="Обычный 4 2 2 2 2 2 8" xfId="21"/>
    <cellStyle name="Обычный 4 2 2 2 2 2 8 2" xfId="22"/>
    <cellStyle name="Обычный 4 2 2 2 2 2 8 3" xfId="23"/>
    <cellStyle name="Обычный 4 2 2 2 2 2 8 4" xfId="24"/>
    <cellStyle name="Обычный 4 2 2 2 2 2 8 4 2" xfId="25"/>
    <cellStyle name="Обычный 4 2 2 2 2 2 8 4 3" xfId="26"/>
    <cellStyle name="Обычный 4 2 2 2 2 2 8 4 4" xfId="27"/>
    <cellStyle name="Обычный 4 2 2 2 2 2 8 4 5" xfId="28"/>
    <cellStyle name="Обычный 4 2 2 2 2 2 8 4 6" xfId="29"/>
    <cellStyle name="Обычный 4 2 2 2 2 2 8 4 7" xfId="30"/>
    <cellStyle name="Обычный 4 2 2 2 2 2 8 4 8" xfId="31"/>
    <cellStyle name="Обычный 4 2 2 2 2 2 8 4 9" xfId="32"/>
    <cellStyle name="Обычный 4 2 2 2 2 2 8 4 9 2" xfId="33"/>
    <cellStyle name="Обычный 4 2 2 2 2 2 8 4 9 3" xfId="34"/>
    <cellStyle name="Обычный 4 2 2 2 2 2 8 4 9 4" xfId="35"/>
    <cellStyle name="Обычный 4 2 2 2 2 2 8 4 9 5" xfId="36"/>
    <cellStyle name="Обычный 4 2 2 2 2 2 8 4 9 6" xfId="37"/>
    <cellStyle name="Обычный 4 2 2 2 2 2 8 4 9 6 2" xfId="38"/>
    <cellStyle name="Обычный 4 2 2 2 2 2 8 4 9 6 2 2" xfId="39"/>
    <cellStyle name="Обычный 4 2 2 2 2 3" xfId="40"/>
    <cellStyle name="Обычный 4 2 2 2 2 4" xfId="41"/>
    <cellStyle name="Обычный 4 2 2 2 2 5" xfId="42"/>
    <cellStyle name="Обычный 4 2 2 2 2 6" xfId="43"/>
    <cellStyle name="Обычный 4 2 2 2 2 7" xfId="44"/>
    <cellStyle name="Обычный 4 2 2 2 2 8" xfId="45"/>
    <cellStyle name="Обычный 4 2 2 2 2 9" xfId="46"/>
    <cellStyle name="Обычный 4 2 2 2 3" xfId="47"/>
    <cellStyle name="Обычный 4 2 2 2 4" xfId="48"/>
    <cellStyle name="Обычный 4 2 2 3" xfId="49"/>
    <cellStyle name="Обычный 4 2 2 4" xfId="50"/>
    <cellStyle name="Обычный 4 2 3" xfId="51"/>
    <cellStyle name="Обычный 4 2 3 2" xfId="52"/>
    <cellStyle name="Обычный 4 2 3 3" xfId="53"/>
    <cellStyle name="Обычный 4 2 4" xfId="54"/>
    <cellStyle name="Обычный 4 2 5" xfId="55"/>
    <cellStyle name="Обычный 4 3" xfId="56"/>
    <cellStyle name="Обычный 4 3 2" xfId="57"/>
    <cellStyle name="Обычный 4 3 3" xfId="58"/>
    <cellStyle name="Обычный 4 4" xfId="59"/>
    <cellStyle name="Обычный 4 4 2" xfId="60"/>
    <cellStyle name="Обычный 4 4 3" xfId="61"/>
    <cellStyle name="Обычный 4 5" xfId="62"/>
    <cellStyle name="Обычный 4 6" xfId="63"/>
    <cellStyle name="Обычный 5" xfId="64"/>
    <cellStyle name="Обычный 5 2" xfId="65"/>
    <cellStyle name="Обычный 6" xfId="66"/>
    <cellStyle name="Обычный 6 2" xfId="67"/>
    <cellStyle name="Обычный 6 2 2" xfId="68"/>
    <cellStyle name="Обычный 6 2 2 2" xfId="69"/>
    <cellStyle name="Обычный 6 2 2 3" xfId="70"/>
    <cellStyle name="Обычный 7" xfId="71"/>
    <cellStyle name="Обычный 7 2" xfId="72"/>
    <cellStyle name="Обычный 7 2 2" xfId="73"/>
    <cellStyle name="Обычный 7 2 2 2" xfId="74"/>
    <cellStyle name="Обычный 7 2 2 3" xfId="75"/>
    <cellStyle name="Обычный 8" xfId="76"/>
    <cellStyle name="Обычный 8 2" xfId="77"/>
    <cellStyle name="Обычный 8 2 2" xfId="78"/>
    <cellStyle name="Финансовый 2" xfId="79"/>
    <cellStyle name="Финансовый 2 2" xfId="80"/>
    <cellStyle name="Финансовый 2 2 2" xfId="81"/>
    <cellStyle name="Финансовый 2 2 2 2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Автор" id="{D150D41E-9D57-0F5B-11AB-55DDBCB61B25}"/>
  <person displayName="Попкова Анастасия Сергеевна" id="{3C5065E5-EAA5-6160-3597-AF18BEE2DB97}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1"/>
  <sheetViews>
    <sheetView tabSelected="1" topLeftCell="D1" zoomScale="80" zoomScaleNormal="80" workbookViewId="0">
      <pane ySplit="3" topLeftCell="A66" activePane="bottomLeft" state="frozen"/>
      <selection sqref="A1:R1"/>
      <selection pane="bottomLeft" activeCell="K75" sqref="K75"/>
    </sheetView>
  </sheetViews>
  <sheetFormatPr defaultColWidth="9.140625" defaultRowHeight="12.75" x14ac:dyDescent="0.2"/>
  <cols>
    <col min="1" max="1" width="4.5703125" style="1" customWidth="1"/>
    <col min="2" max="2" width="54.28515625" style="1" customWidth="1"/>
    <col min="3" max="3" width="21.140625" style="1" customWidth="1"/>
    <col min="4" max="4" width="13.5703125" style="1" customWidth="1"/>
    <col min="5" max="5" width="19.140625" style="1" customWidth="1"/>
    <col min="6" max="6" width="17" style="1" customWidth="1"/>
    <col min="7" max="7" width="20.85546875" style="1" customWidth="1"/>
    <col min="8" max="8" width="19" style="1" customWidth="1"/>
    <col min="9" max="10" width="12.7109375" style="1" customWidth="1"/>
    <col min="11" max="11" width="29.85546875" style="1" customWidth="1"/>
    <col min="12" max="18" width="30" style="1" customWidth="1"/>
    <col min="19" max="19" width="9.140625" style="1"/>
    <col min="20" max="20" width="13.28515625" style="1" customWidth="1"/>
    <col min="21" max="16384" width="9.140625" style="1"/>
  </cols>
  <sheetData>
    <row r="1" spans="1:18" ht="22.5" customHeight="1" x14ac:dyDescent="0.2">
      <c r="A1" s="49" t="s">
        <v>15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ht="55.5" customHeight="1" x14ac:dyDescent="0.2">
      <c r="A2" s="2" t="s">
        <v>13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3" t="s">
        <v>27</v>
      </c>
      <c r="N2" s="3" t="s">
        <v>28</v>
      </c>
      <c r="O2" s="3" t="s">
        <v>29</v>
      </c>
      <c r="P2" s="3" t="s">
        <v>30</v>
      </c>
      <c r="Q2" s="3" t="s">
        <v>31</v>
      </c>
      <c r="R2" s="3" t="s">
        <v>32</v>
      </c>
    </row>
    <row r="3" spans="1:18" ht="12.75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11</v>
      </c>
      <c r="J3" s="2" t="s">
        <v>12</v>
      </c>
      <c r="K3" s="2" t="s">
        <v>33</v>
      </c>
      <c r="L3" s="2" t="s">
        <v>34</v>
      </c>
      <c r="M3" s="2" t="s">
        <v>35</v>
      </c>
      <c r="N3" s="3" t="s">
        <v>36</v>
      </c>
      <c r="O3" s="3" t="s">
        <v>37</v>
      </c>
      <c r="P3" s="3" t="s">
        <v>38</v>
      </c>
      <c r="Q3" s="3" t="s">
        <v>39</v>
      </c>
      <c r="R3" s="3" t="s">
        <v>40</v>
      </c>
    </row>
    <row r="4" spans="1:18" ht="12.75" customHeight="1" x14ac:dyDescent="0.2">
      <c r="A4" s="50" t="s">
        <v>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2"/>
    </row>
    <row r="5" spans="1:18" ht="76.5" x14ac:dyDescent="0.2">
      <c r="A5" s="2">
        <v>1</v>
      </c>
      <c r="B5" s="2" t="s">
        <v>41</v>
      </c>
      <c r="C5" s="2" t="s">
        <v>42</v>
      </c>
      <c r="D5" s="2" t="s">
        <v>8</v>
      </c>
      <c r="E5" s="2" t="s">
        <v>43</v>
      </c>
      <c r="F5" s="2" t="s">
        <v>44</v>
      </c>
      <c r="G5" s="2" t="s">
        <v>45</v>
      </c>
      <c r="H5" s="2" t="s">
        <v>46</v>
      </c>
      <c r="I5" s="4">
        <v>46538</v>
      </c>
      <c r="J5" s="4">
        <v>39234</v>
      </c>
      <c r="K5" s="2" t="s">
        <v>47</v>
      </c>
      <c r="L5" s="2" t="s">
        <v>48</v>
      </c>
      <c r="M5" s="5">
        <f t="shared" ref="M5:N20" si="0">O5+Q5</f>
        <v>35</v>
      </c>
      <c r="N5" s="5">
        <f t="shared" si="0"/>
        <v>35</v>
      </c>
      <c r="O5" s="5">
        <v>35</v>
      </c>
      <c r="P5" s="5">
        <v>35</v>
      </c>
      <c r="Q5" s="5">
        <v>0</v>
      </c>
      <c r="R5" s="5">
        <v>0</v>
      </c>
    </row>
    <row r="6" spans="1:18" ht="38.25" x14ac:dyDescent="0.2">
      <c r="A6" s="2">
        <v>2</v>
      </c>
      <c r="B6" s="35" t="s">
        <v>49</v>
      </c>
      <c r="C6" s="35" t="s">
        <v>50</v>
      </c>
      <c r="D6" s="35" t="s">
        <v>8</v>
      </c>
      <c r="E6" s="35" t="s">
        <v>43</v>
      </c>
      <c r="F6" s="35" t="s">
        <v>44</v>
      </c>
      <c r="G6" s="35" t="s">
        <v>51</v>
      </c>
      <c r="H6" s="35" t="s">
        <v>46</v>
      </c>
      <c r="I6" s="37">
        <v>47603</v>
      </c>
      <c r="J6" s="37">
        <v>40298</v>
      </c>
      <c r="K6" s="35" t="s">
        <v>52</v>
      </c>
      <c r="L6" s="35" t="s">
        <v>53</v>
      </c>
      <c r="M6" s="36">
        <f t="shared" si="0"/>
        <v>7</v>
      </c>
      <c r="N6" s="36">
        <f t="shared" si="0"/>
        <v>8.4061660000000007</v>
      </c>
      <c r="O6" s="36">
        <v>7</v>
      </c>
      <c r="P6" s="36">
        <v>8.4061660000000007</v>
      </c>
      <c r="Q6" s="36">
        <v>0</v>
      </c>
      <c r="R6" s="36">
        <v>0</v>
      </c>
    </row>
    <row r="7" spans="1:18" ht="25.5" x14ac:dyDescent="0.2">
      <c r="A7" s="2">
        <v>3</v>
      </c>
      <c r="B7" s="35" t="s">
        <v>54</v>
      </c>
      <c r="C7" s="35" t="s">
        <v>50</v>
      </c>
      <c r="D7" s="35" t="s">
        <v>8</v>
      </c>
      <c r="E7" s="35" t="s">
        <v>43</v>
      </c>
      <c r="F7" s="35" t="s">
        <v>44</v>
      </c>
      <c r="G7" s="35" t="s">
        <v>51</v>
      </c>
      <c r="H7" s="35" t="s">
        <v>46</v>
      </c>
      <c r="I7" s="37">
        <v>48334</v>
      </c>
      <c r="J7" s="37">
        <v>40298</v>
      </c>
      <c r="K7" s="35" t="s">
        <v>52</v>
      </c>
      <c r="L7" s="35" t="s">
        <v>55</v>
      </c>
      <c r="M7" s="36">
        <f t="shared" si="0"/>
        <v>60</v>
      </c>
      <c r="N7" s="36">
        <f t="shared" si="0"/>
        <v>97.5</v>
      </c>
      <c r="O7" s="36">
        <v>60</v>
      </c>
      <c r="P7" s="36">
        <v>97.5</v>
      </c>
      <c r="Q7" s="36">
        <v>0</v>
      </c>
      <c r="R7" s="36">
        <v>0</v>
      </c>
    </row>
    <row r="8" spans="1:18" ht="38.25" x14ac:dyDescent="0.2">
      <c r="A8" s="2">
        <v>4</v>
      </c>
      <c r="B8" s="2" t="s">
        <v>56</v>
      </c>
      <c r="C8" s="2" t="s">
        <v>50</v>
      </c>
      <c r="D8" s="2" t="s">
        <v>8</v>
      </c>
      <c r="E8" s="2" t="s">
        <v>43</v>
      </c>
      <c r="F8" s="2" t="s">
        <v>44</v>
      </c>
      <c r="G8" s="2" t="s">
        <v>57</v>
      </c>
      <c r="H8" s="2" t="s">
        <v>46</v>
      </c>
      <c r="I8" s="4">
        <v>51364</v>
      </c>
      <c r="J8" s="4">
        <v>40406</v>
      </c>
      <c r="K8" s="2" t="s">
        <v>52</v>
      </c>
      <c r="L8" s="2" t="s">
        <v>58</v>
      </c>
      <c r="M8" s="5">
        <f t="shared" si="0"/>
        <v>60</v>
      </c>
      <c r="N8" s="5">
        <f t="shared" si="0"/>
        <v>62.5</v>
      </c>
      <c r="O8" s="5">
        <v>60</v>
      </c>
      <c r="P8" s="5">
        <v>62.5</v>
      </c>
      <c r="Q8" s="5">
        <v>0</v>
      </c>
      <c r="R8" s="5">
        <v>0</v>
      </c>
    </row>
    <row r="9" spans="1:18" ht="25.5" x14ac:dyDescent="0.2">
      <c r="A9" s="2">
        <v>5</v>
      </c>
      <c r="B9" s="2" t="s">
        <v>59</v>
      </c>
      <c r="C9" s="2" t="s">
        <v>50</v>
      </c>
      <c r="D9" s="2" t="s">
        <v>8</v>
      </c>
      <c r="E9" s="2" t="s">
        <v>43</v>
      </c>
      <c r="F9" s="2" t="s">
        <v>44</v>
      </c>
      <c r="G9" s="2" t="s">
        <v>60</v>
      </c>
      <c r="H9" s="2" t="s">
        <v>46</v>
      </c>
      <c r="I9" s="4">
        <v>49759</v>
      </c>
      <c r="J9" s="4">
        <v>40627</v>
      </c>
      <c r="K9" s="2" t="s">
        <v>52</v>
      </c>
      <c r="L9" s="2" t="s">
        <v>61</v>
      </c>
      <c r="M9" s="5">
        <f t="shared" si="0"/>
        <v>15</v>
      </c>
      <c r="N9" s="5">
        <f t="shared" si="0"/>
        <v>15</v>
      </c>
      <c r="O9" s="5">
        <v>15</v>
      </c>
      <c r="P9" s="5">
        <v>15</v>
      </c>
      <c r="Q9" s="5">
        <v>0</v>
      </c>
      <c r="R9" s="5">
        <v>0</v>
      </c>
    </row>
    <row r="10" spans="1:18" ht="38.25" x14ac:dyDescent="0.2">
      <c r="A10" s="2">
        <v>6</v>
      </c>
      <c r="B10" s="2" t="s">
        <v>62</v>
      </c>
      <c r="C10" s="2" t="s">
        <v>42</v>
      </c>
      <c r="D10" s="2" t="s">
        <v>8</v>
      </c>
      <c r="E10" s="2" t="s">
        <v>43</v>
      </c>
      <c r="F10" s="2" t="s">
        <v>44</v>
      </c>
      <c r="G10" s="2" t="s">
        <v>60</v>
      </c>
      <c r="H10" s="2" t="s">
        <v>46</v>
      </c>
      <c r="I10" s="4">
        <v>49922</v>
      </c>
      <c r="J10" s="4">
        <v>40791</v>
      </c>
      <c r="K10" s="2" t="s">
        <v>63</v>
      </c>
      <c r="L10" s="2" t="s">
        <v>64</v>
      </c>
      <c r="M10" s="5">
        <f t="shared" si="0"/>
        <v>14</v>
      </c>
      <c r="N10" s="5">
        <f t="shared" si="0"/>
        <v>14</v>
      </c>
      <c r="O10" s="5">
        <v>14</v>
      </c>
      <c r="P10" s="5">
        <v>14</v>
      </c>
      <c r="Q10" s="5">
        <v>0</v>
      </c>
      <c r="R10" s="5">
        <v>0</v>
      </c>
    </row>
    <row r="11" spans="1:18" ht="25.5" x14ac:dyDescent="0.2">
      <c r="A11" s="2">
        <v>7</v>
      </c>
      <c r="B11" s="2" t="s">
        <v>65</v>
      </c>
      <c r="C11" s="2" t="s">
        <v>50</v>
      </c>
      <c r="D11" s="2" t="s">
        <v>8</v>
      </c>
      <c r="E11" s="2" t="s">
        <v>43</v>
      </c>
      <c r="F11" s="2" t="s">
        <v>44</v>
      </c>
      <c r="G11" s="2" t="s">
        <v>66</v>
      </c>
      <c r="H11" s="2" t="s">
        <v>46</v>
      </c>
      <c r="I11" s="4">
        <v>50479</v>
      </c>
      <c r="J11" s="4">
        <v>41348</v>
      </c>
      <c r="K11" s="2" t="s">
        <v>63</v>
      </c>
      <c r="L11" s="2" t="s">
        <v>67</v>
      </c>
      <c r="M11" s="5">
        <f t="shared" si="0"/>
        <v>20</v>
      </c>
      <c r="N11" s="5">
        <f t="shared" si="0"/>
        <v>20</v>
      </c>
      <c r="O11" s="5">
        <v>20</v>
      </c>
      <c r="P11" s="5">
        <v>20</v>
      </c>
      <c r="Q11" s="5">
        <v>0</v>
      </c>
      <c r="R11" s="5">
        <v>0</v>
      </c>
    </row>
    <row r="12" spans="1:18" ht="25.5" x14ac:dyDescent="0.2">
      <c r="A12" s="2">
        <v>8</v>
      </c>
      <c r="B12" s="2" t="s">
        <v>68</v>
      </c>
      <c r="C12" s="2" t="s">
        <v>50</v>
      </c>
      <c r="D12" s="2" t="s">
        <v>8</v>
      </c>
      <c r="E12" s="2" t="s">
        <v>43</v>
      </c>
      <c r="F12" s="2" t="s">
        <v>44</v>
      </c>
      <c r="G12" s="2" t="s">
        <v>60</v>
      </c>
      <c r="H12" s="2" t="s">
        <v>46</v>
      </c>
      <c r="I12" s="4">
        <v>55084</v>
      </c>
      <c r="J12" s="4">
        <v>42300</v>
      </c>
      <c r="K12" s="2" t="s">
        <v>52</v>
      </c>
      <c r="L12" s="2" t="s">
        <v>69</v>
      </c>
      <c r="M12" s="5">
        <f t="shared" si="0"/>
        <v>140</v>
      </c>
      <c r="N12" s="5">
        <f t="shared" si="0"/>
        <v>255.5</v>
      </c>
      <c r="O12" s="5">
        <v>140</v>
      </c>
      <c r="P12" s="5">
        <v>255.5</v>
      </c>
      <c r="Q12" s="5">
        <v>0</v>
      </c>
      <c r="R12" s="5">
        <v>0</v>
      </c>
    </row>
    <row r="13" spans="1:18" ht="63.75" x14ac:dyDescent="0.2">
      <c r="A13" s="2">
        <v>9</v>
      </c>
      <c r="B13" s="3" t="s">
        <v>70</v>
      </c>
      <c r="C13" s="6" t="s">
        <v>50</v>
      </c>
      <c r="D13" s="3" t="s">
        <v>8</v>
      </c>
      <c r="E13" s="3" t="s">
        <v>71</v>
      </c>
      <c r="F13" s="3" t="s">
        <v>72</v>
      </c>
      <c r="G13" s="3" t="s">
        <v>73</v>
      </c>
      <c r="H13" s="7" t="s">
        <v>74</v>
      </c>
      <c r="I13" s="8">
        <v>47840</v>
      </c>
      <c r="J13" s="8">
        <v>42361</v>
      </c>
      <c r="K13" s="8" t="s">
        <v>75</v>
      </c>
      <c r="L13" s="3" t="s">
        <v>76</v>
      </c>
      <c r="M13" s="5">
        <f t="shared" si="0"/>
        <v>685</v>
      </c>
      <c r="N13" s="5">
        <f t="shared" si="0"/>
        <v>685</v>
      </c>
      <c r="O13" s="5">
        <v>685</v>
      </c>
      <c r="P13" s="5">
        <v>685</v>
      </c>
      <c r="Q13" s="5">
        <v>0</v>
      </c>
      <c r="R13" s="5">
        <v>0</v>
      </c>
    </row>
    <row r="14" spans="1:18" ht="25.5" x14ac:dyDescent="0.2">
      <c r="A14" s="2">
        <v>10</v>
      </c>
      <c r="B14" s="2" t="s">
        <v>77</v>
      </c>
      <c r="C14" s="2" t="s">
        <v>50</v>
      </c>
      <c r="D14" s="2" t="s">
        <v>8</v>
      </c>
      <c r="E14" s="2" t="s">
        <v>43</v>
      </c>
      <c r="F14" s="2" t="s">
        <v>78</v>
      </c>
      <c r="G14" s="2" t="s">
        <v>79</v>
      </c>
      <c r="H14" s="2" t="s">
        <v>46</v>
      </c>
      <c r="I14" s="4">
        <v>47735</v>
      </c>
      <c r="J14" s="4">
        <v>42622</v>
      </c>
      <c r="K14" s="2" t="s">
        <v>52</v>
      </c>
      <c r="L14" s="2" t="s">
        <v>80</v>
      </c>
      <c r="M14" s="5">
        <f t="shared" si="0"/>
        <v>246.23990000000001</v>
      </c>
      <c r="N14" s="5">
        <f t="shared" si="0"/>
        <v>246.23990000000001</v>
      </c>
      <c r="O14" s="5">
        <v>246.23990000000001</v>
      </c>
      <c r="P14" s="5">
        <v>246.23990000000001</v>
      </c>
      <c r="Q14" s="5">
        <v>0</v>
      </c>
      <c r="R14" s="5">
        <v>0</v>
      </c>
    </row>
    <row r="15" spans="1:18" ht="51" x14ac:dyDescent="0.2">
      <c r="A15" s="2">
        <v>11</v>
      </c>
      <c r="B15" s="2" t="s">
        <v>81</v>
      </c>
      <c r="C15" s="2" t="s">
        <v>50</v>
      </c>
      <c r="D15" s="2" t="s">
        <v>8</v>
      </c>
      <c r="E15" s="2" t="s">
        <v>43</v>
      </c>
      <c r="F15" s="2" t="s">
        <v>78</v>
      </c>
      <c r="G15" s="2" t="s">
        <v>79</v>
      </c>
      <c r="H15" s="2" t="s">
        <v>46</v>
      </c>
      <c r="I15" s="4">
        <v>51759</v>
      </c>
      <c r="J15" s="4">
        <v>42628</v>
      </c>
      <c r="K15" s="2" t="s">
        <v>82</v>
      </c>
      <c r="L15" s="2" t="s">
        <v>83</v>
      </c>
      <c r="M15" s="5">
        <f t="shared" si="0"/>
        <v>500</v>
      </c>
      <c r="N15" s="5">
        <f t="shared" si="0"/>
        <v>460.09350000000001</v>
      </c>
      <c r="O15" s="5">
        <v>100</v>
      </c>
      <c r="P15" s="5">
        <v>92.293499999999995</v>
      </c>
      <c r="Q15" s="5">
        <v>400</v>
      </c>
      <c r="R15" s="5">
        <v>367.8</v>
      </c>
    </row>
    <row r="16" spans="1:18" ht="38.25" x14ac:dyDescent="0.2">
      <c r="A16" s="2">
        <v>12</v>
      </c>
      <c r="B16" s="2" t="s">
        <v>84</v>
      </c>
      <c r="C16" s="2" t="s">
        <v>50</v>
      </c>
      <c r="D16" s="2" t="s">
        <v>8</v>
      </c>
      <c r="E16" s="2" t="s">
        <v>43</v>
      </c>
      <c r="F16" s="2" t="s">
        <v>78</v>
      </c>
      <c r="G16" s="2" t="s">
        <v>79</v>
      </c>
      <c r="H16" s="2" t="s">
        <v>46</v>
      </c>
      <c r="I16" s="4">
        <v>51759</v>
      </c>
      <c r="J16" s="4">
        <v>42628</v>
      </c>
      <c r="K16" s="2" t="s">
        <v>85</v>
      </c>
      <c r="L16" s="2" t="s">
        <v>86</v>
      </c>
      <c r="M16" s="5">
        <f t="shared" si="0"/>
        <v>221.583</v>
      </c>
      <c r="N16" s="5">
        <f t="shared" si="0"/>
        <v>221.60000000000002</v>
      </c>
      <c r="O16" s="5">
        <v>44.317</v>
      </c>
      <c r="P16" s="5">
        <v>44.3</v>
      </c>
      <c r="Q16" s="5">
        <v>177.26599999999999</v>
      </c>
      <c r="R16" s="5">
        <v>177.3</v>
      </c>
    </row>
    <row r="17" spans="1:18" ht="38.25" x14ac:dyDescent="0.2">
      <c r="A17" s="2">
        <v>13</v>
      </c>
      <c r="B17" s="2" t="s">
        <v>87</v>
      </c>
      <c r="C17" s="2" t="s">
        <v>50</v>
      </c>
      <c r="D17" s="2" t="s">
        <v>8</v>
      </c>
      <c r="E17" s="2" t="s">
        <v>43</v>
      </c>
      <c r="F17" s="2" t="s">
        <v>78</v>
      </c>
      <c r="G17" s="2" t="s">
        <v>88</v>
      </c>
      <c r="H17" s="2" t="s">
        <v>89</v>
      </c>
      <c r="I17" s="4">
        <v>51822</v>
      </c>
      <c r="J17" s="4">
        <v>42691</v>
      </c>
      <c r="K17" s="2" t="s">
        <v>52</v>
      </c>
      <c r="L17" s="2" t="s">
        <v>90</v>
      </c>
      <c r="M17" s="5">
        <f t="shared" si="0"/>
        <v>102.054089</v>
      </c>
      <c r="N17" s="5">
        <f t="shared" si="0"/>
        <v>0</v>
      </c>
      <c r="O17" s="5">
        <v>102.054089</v>
      </c>
      <c r="P17" s="5">
        <v>0</v>
      </c>
      <c r="Q17" s="5">
        <v>0</v>
      </c>
      <c r="R17" s="5">
        <v>0</v>
      </c>
    </row>
    <row r="18" spans="1:18" ht="38.25" x14ac:dyDescent="0.2">
      <c r="A18" s="2">
        <v>14</v>
      </c>
      <c r="B18" s="2" t="s">
        <v>91</v>
      </c>
      <c r="C18" s="2" t="s">
        <v>50</v>
      </c>
      <c r="D18" s="2" t="s">
        <v>8</v>
      </c>
      <c r="E18" s="2" t="s">
        <v>43</v>
      </c>
      <c r="F18" s="2" t="s">
        <v>78</v>
      </c>
      <c r="G18" s="2" t="s">
        <v>79</v>
      </c>
      <c r="H18" s="2" t="s">
        <v>46</v>
      </c>
      <c r="I18" s="4">
        <v>46022</v>
      </c>
      <c r="J18" s="4">
        <v>43046</v>
      </c>
      <c r="K18" s="2" t="s">
        <v>92</v>
      </c>
      <c r="L18" s="2" t="s">
        <v>93</v>
      </c>
      <c r="M18" s="5">
        <f t="shared" si="0"/>
        <v>2.7</v>
      </c>
      <c r="N18" s="5">
        <f t="shared" si="0"/>
        <v>2.7</v>
      </c>
      <c r="O18" s="5">
        <v>1.35</v>
      </c>
      <c r="P18" s="5">
        <v>1.35</v>
      </c>
      <c r="Q18" s="5">
        <v>1.35</v>
      </c>
      <c r="R18" s="5">
        <v>1.35</v>
      </c>
    </row>
    <row r="19" spans="1:18" ht="38.25" x14ac:dyDescent="0.2">
      <c r="A19" s="2">
        <v>15</v>
      </c>
      <c r="B19" s="2" t="s">
        <v>94</v>
      </c>
      <c r="C19" s="2" t="s">
        <v>50</v>
      </c>
      <c r="D19" s="2" t="s">
        <v>8</v>
      </c>
      <c r="E19" s="2" t="s">
        <v>43</v>
      </c>
      <c r="F19" s="2" t="s">
        <v>78</v>
      </c>
      <c r="G19" s="2" t="s">
        <v>79</v>
      </c>
      <c r="H19" s="2" t="s">
        <v>46</v>
      </c>
      <c r="I19" s="4">
        <v>46022</v>
      </c>
      <c r="J19" s="4">
        <v>43046</v>
      </c>
      <c r="K19" s="2" t="s">
        <v>92</v>
      </c>
      <c r="L19" s="2" t="s">
        <v>93</v>
      </c>
      <c r="M19" s="5">
        <f t="shared" si="0"/>
        <v>1.3</v>
      </c>
      <c r="N19" s="5">
        <f t="shared" si="0"/>
        <v>1.3</v>
      </c>
      <c r="O19" s="5">
        <v>0.65</v>
      </c>
      <c r="P19" s="5">
        <v>0.65</v>
      </c>
      <c r="Q19" s="5">
        <v>0.65</v>
      </c>
      <c r="R19" s="5">
        <v>0.65</v>
      </c>
    </row>
    <row r="20" spans="1:18" ht="38.25" x14ac:dyDescent="0.2">
      <c r="A20" s="2">
        <v>16</v>
      </c>
      <c r="B20" s="2" t="s">
        <v>95</v>
      </c>
      <c r="C20" s="2" t="s">
        <v>50</v>
      </c>
      <c r="D20" s="2" t="s">
        <v>8</v>
      </c>
      <c r="E20" s="2" t="s">
        <v>43</v>
      </c>
      <c r="F20" s="2" t="s">
        <v>78</v>
      </c>
      <c r="G20" s="2" t="s">
        <v>79</v>
      </c>
      <c r="H20" s="2" t="s">
        <v>46</v>
      </c>
      <c r="I20" s="4">
        <v>46021</v>
      </c>
      <c r="J20" s="4">
        <v>43046</v>
      </c>
      <c r="K20" s="2" t="s">
        <v>92</v>
      </c>
      <c r="L20" s="2" t="s">
        <v>93</v>
      </c>
      <c r="M20" s="5">
        <f t="shared" si="0"/>
        <v>1.3</v>
      </c>
      <c r="N20" s="5">
        <f t="shared" si="0"/>
        <v>1.3</v>
      </c>
      <c r="O20" s="5">
        <v>0.65</v>
      </c>
      <c r="P20" s="5">
        <v>0.65</v>
      </c>
      <c r="Q20" s="5">
        <v>0.65</v>
      </c>
      <c r="R20" s="5">
        <v>0.65</v>
      </c>
    </row>
    <row r="21" spans="1:18" ht="38.25" x14ac:dyDescent="0.2">
      <c r="A21" s="2">
        <v>17</v>
      </c>
      <c r="B21" s="2" t="s">
        <v>96</v>
      </c>
      <c r="C21" s="2" t="s">
        <v>50</v>
      </c>
      <c r="D21" s="2" t="s">
        <v>8</v>
      </c>
      <c r="E21" s="2" t="s">
        <v>43</v>
      </c>
      <c r="F21" s="2" t="s">
        <v>78</v>
      </c>
      <c r="G21" s="2" t="s">
        <v>79</v>
      </c>
      <c r="H21" s="2" t="s">
        <v>46</v>
      </c>
      <c r="I21" s="4">
        <v>46022</v>
      </c>
      <c r="J21" s="4">
        <v>43046</v>
      </c>
      <c r="K21" s="2" t="s">
        <v>92</v>
      </c>
      <c r="L21" s="2" t="s">
        <v>93</v>
      </c>
      <c r="M21" s="5">
        <f t="shared" ref="M21:N65" si="1">O21+Q21</f>
        <v>3.35</v>
      </c>
      <c r="N21" s="5">
        <f t="shared" si="1"/>
        <v>3.35</v>
      </c>
      <c r="O21" s="5">
        <v>1.675</v>
      </c>
      <c r="P21" s="5">
        <v>1.675</v>
      </c>
      <c r="Q21" s="5">
        <v>1.675</v>
      </c>
      <c r="R21" s="5">
        <v>1.675</v>
      </c>
    </row>
    <row r="22" spans="1:18" ht="38.25" x14ac:dyDescent="0.2">
      <c r="A22" s="2">
        <v>18</v>
      </c>
      <c r="B22" s="2" t="s">
        <v>97</v>
      </c>
      <c r="C22" s="2" t="s">
        <v>50</v>
      </c>
      <c r="D22" s="2" t="s">
        <v>8</v>
      </c>
      <c r="E22" s="2" t="s">
        <v>98</v>
      </c>
      <c r="F22" s="2" t="s">
        <v>78</v>
      </c>
      <c r="G22" s="2" t="s">
        <v>79</v>
      </c>
      <c r="H22" s="2" t="s">
        <v>99</v>
      </c>
      <c r="I22" s="4">
        <v>50396</v>
      </c>
      <c r="J22" s="4">
        <v>44917</v>
      </c>
      <c r="K22" s="2" t="s">
        <v>100</v>
      </c>
      <c r="L22" s="2" t="s">
        <v>101</v>
      </c>
      <c r="M22" s="2">
        <f t="shared" si="1"/>
        <v>32.6</v>
      </c>
      <c r="N22" s="5">
        <f t="shared" si="1"/>
        <v>2.5</v>
      </c>
      <c r="O22" s="2">
        <v>7.5</v>
      </c>
      <c r="P22" s="5">
        <v>0.5</v>
      </c>
      <c r="Q22" s="2">
        <v>25.1</v>
      </c>
      <c r="R22" s="5">
        <v>2</v>
      </c>
    </row>
    <row r="23" spans="1:18" ht="38.25" x14ac:dyDescent="0.2">
      <c r="A23" s="2">
        <v>19</v>
      </c>
      <c r="B23" s="2" t="s">
        <v>102</v>
      </c>
      <c r="C23" s="2" t="s">
        <v>50</v>
      </c>
      <c r="D23" s="2" t="s">
        <v>8</v>
      </c>
      <c r="E23" s="2" t="s">
        <v>103</v>
      </c>
      <c r="F23" s="2" t="s">
        <v>104</v>
      </c>
      <c r="G23" s="2" t="s">
        <v>105</v>
      </c>
      <c r="H23" s="2" t="s">
        <v>106</v>
      </c>
      <c r="I23" s="4">
        <v>52206</v>
      </c>
      <c r="J23" s="4">
        <v>43075</v>
      </c>
      <c r="K23" s="2" t="s">
        <v>107</v>
      </c>
      <c r="L23" s="2" t="s">
        <v>108</v>
      </c>
      <c r="M23" s="5">
        <f t="shared" si="1"/>
        <v>44689.313329999997</v>
      </c>
      <c r="N23" s="5">
        <f t="shared" si="1"/>
        <v>41830.800000000003</v>
      </c>
      <c r="O23" s="5">
        <v>8593.6276600000001</v>
      </c>
      <c r="P23" s="5">
        <v>7743</v>
      </c>
      <c r="Q23" s="5">
        <v>36095.685669999999</v>
      </c>
      <c r="R23" s="5">
        <v>34087.800000000003</v>
      </c>
    </row>
    <row r="24" spans="1:18" ht="25.5" x14ac:dyDescent="0.2">
      <c r="A24" s="2">
        <v>20</v>
      </c>
      <c r="B24" s="2" t="s">
        <v>109</v>
      </c>
      <c r="C24" s="2" t="s">
        <v>50</v>
      </c>
      <c r="D24" s="2" t="s">
        <v>8</v>
      </c>
      <c r="E24" s="2" t="s">
        <v>43</v>
      </c>
      <c r="F24" s="2" t="s">
        <v>44</v>
      </c>
      <c r="G24" s="2" t="s">
        <v>66</v>
      </c>
      <c r="H24" s="2" t="s">
        <v>46</v>
      </c>
      <c r="I24" s="4">
        <v>47677</v>
      </c>
      <c r="J24" s="4">
        <v>43294</v>
      </c>
      <c r="K24" s="2" t="s">
        <v>52</v>
      </c>
      <c r="L24" s="2" t="s">
        <v>110</v>
      </c>
      <c r="M24" s="5">
        <f t="shared" si="1"/>
        <v>205.73</v>
      </c>
      <c r="N24" s="5">
        <f t="shared" si="1"/>
        <v>213.32999999999998</v>
      </c>
      <c r="O24" s="5">
        <v>65.599999999999994</v>
      </c>
      <c r="P24" s="5">
        <v>73.2</v>
      </c>
      <c r="Q24" s="5">
        <v>140.13</v>
      </c>
      <c r="R24" s="5">
        <v>140.13</v>
      </c>
    </row>
    <row r="25" spans="1:18" ht="25.5" x14ac:dyDescent="0.2">
      <c r="A25" s="2">
        <v>21</v>
      </c>
      <c r="B25" s="2" t="s">
        <v>111</v>
      </c>
      <c r="C25" s="2" t="s">
        <v>50</v>
      </c>
      <c r="D25" s="2" t="s">
        <v>8</v>
      </c>
      <c r="E25" s="2" t="s">
        <v>43</v>
      </c>
      <c r="F25" s="2" t="s">
        <v>44</v>
      </c>
      <c r="G25" s="2" t="s">
        <v>66</v>
      </c>
      <c r="H25" s="2" t="s">
        <v>46</v>
      </c>
      <c r="I25" s="4">
        <v>54313</v>
      </c>
      <c r="J25" s="4">
        <v>43355</v>
      </c>
      <c r="K25" s="2" t="s">
        <v>52</v>
      </c>
      <c r="L25" s="2" t="s">
        <v>112</v>
      </c>
      <c r="M25" s="5">
        <f t="shared" si="1"/>
        <v>70.7</v>
      </c>
      <c r="N25" s="5">
        <f t="shared" si="1"/>
        <v>123.3</v>
      </c>
      <c r="O25" s="5">
        <v>70.7</v>
      </c>
      <c r="P25" s="5">
        <v>123.3</v>
      </c>
      <c r="Q25" s="5">
        <v>0</v>
      </c>
      <c r="R25" s="5">
        <v>0</v>
      </c>
    </row>
    <row r="26" spans="1:18" ht="25.5" x14ac:dyDescent="0.2">
      <c r="A26" s="2">
        <v>22</v>
      </c>
      <c r="B26" s="2" t="s">
        <v>113</v>
      </c>
      <c r="C26" s="2" t="s">
        <v>50</v>
      </c>
      <c r="D26" s="2" t="s">
        <v>8</v>
      </c>
      <c r="E26" s="2" t="s">
        <v>43</v>
      </c>
      <c r="F26" s="2" t="s">
        <v>78</v>
      </c>
      <c r="G26" s="2" t="s">
        <v>88</v>
      </c>
      <c r="H26" s="2" t="s">
        <v>114</v>
      </c>
      <c r="I26" s="4">
        <v>50682</v>
      </c>
      <c r="J26" s="4">
        <v>43377</v>
      </c>
      <c r="K26" s="2" t="s">
        <v>52</v>
      </c>
      <c r="L26" s="2" t="s">
        <v>90</v>
      </c>
      <c r="M26" s="5">
        <f t="shared" si="1"/>
        <v>48.402802000000001</v>
      </c>
      <c r="N26" s="5">
        <f t="shared" si="1"/>
        <v>0</v>
      </c>
      <c r="O26" s="5">
        <v>48.402802000000001</v>
      </c>
      <c r="P26" s="5">
        <v>0</v>
      </c>
      <c r="Q26" s="5">
        <v>0</v>
      </c>
      <c r="R26" s="5">
        <v>0</v>
      </c>
    </row>
    <row r="27" spans="1:18" ht="25.5" x14ac:dyDescent="0.2">
      <c r="A27" s="2">
        <v>23</v>
      </c>
      <c r="B27" s="35" t="s">
        <v>115</v>
      </c>
      <c r="C27" s="35" t="s">
        <v>50</v>
      </c>
      <c r="D27" s="35" t="s">
        <v>8</v>
      </c>
      <c r="E27" s="35" t="s">
        <v>43</v>
      </c>
      <c r="F27" s="35" t="s">
        <v>44</v>
      </c>
      <c r="G27" s="35" t="s">
        <v>60</v>
      </c>
      <c r="H27" s="35" t="s">
        <v>46</v>
      </c>
      <c r="I27" s="37">
        <v>56891</v>
      </c>
      <c r="J27" s="37">
        <v>43377</v>
      </c>
      <c r="K27" s="35" t="s">
        <v>52</v>
      </c>
      <c r="L27" s="35" t="s">
        <v>116</v>
      </c>
      <c r="M27" s="36">
        <v>60</v>
      </c>
      <c r="N27" s="36">
        <f t="shared" si="1"/>
        <v>0</v>
      </c>
      <c r="O27" s="36">
        <v>60</v>
      </c>
      <c r="P27" s="36">
        <v>0</v>
      </c>
      <c r="Q27" s="36">
        <v>0</v>
      </c>
      <c r="R27" s="36">
        <v>0</v>
      </c>
    </row>
    <row r="28" spans="1:18" ht="38.25" x14ac:dyDescent="0.2">
      <c r="A28" s="2">
        <v>24</v>
      </c>
      <c r="B28" s="35" t="s">
        <v>119</v>
      </c>
      <c r="C28" s="35" t="s">
        <v>120</v>
      </c>
      <c r="D28" s="35" t="s">
        <v>8</v>
      </c>
      <c r="E28" s="35" t="s">
        <v>103</v>
      </c>
      <c r="F28" s="35" t="s">
        <v>44</v>
      </c>
      <c r="G28" s="35" t="s">
        <v>51</v>
      </c>
      <c r="H28" s="35" t="s">
        <v>106</v>
      </c>
      <c r="I28" s="37">
        <v>47345</v>
      </c>
      <c r="J28" s="37">
        <v>43511</v>
      </c>
      <c r="K28" s="35" t="s">
        <v>121</v>
      </c>
      <c r="L28" s="35" t="s">
        <v>122</v>
      </c>
      <c r="M28" s="36">
        <f t="shared" si="1"/>
        <v>22236.802471254701</v>
      </c>
      <c r="N28" s="36">
        <f t="shared" si="1"/>
        <v>11763.5</v>
      </c>
      <c r="O28" s="36">
        <v>17798.995471254701</v>
      </c>
      <c r="P28" s="36">
        <v>7325.7</v>
      </c>
      <c r="Q28" s="36">
        <v>4437.8069999999998</v>
      </c>
      <c r="R28" s="36">
        <v>4437.8</v>
      </c>
    </row>
    <row r="29" spans="1:18" ht="51" x14ac:dyDescent="0.2">
      <c r="A29" s="2">
        <v>25</v>
      </c>
      <c r="B29" s="2" t="s">
        <v>123</v>
      </c>
      <c r="C29" s="2" t="s">
        <v>50</v>
      </c>
      <c r="D29" s="2" t="s">
        <v>8</v>
      </c>
      <c r="E29" s="2" t="s">
        <v>43</v>
      </c>
      <c r="F29" s="2" t="s">
        <v>44</v>
      </c>
      <c r="G29" s="2" t="s">
        <v>124</v>
      </c>
      <c r="H29" s="2" t="s">
        <v>46</v>
      </c>
      <c r="I29" s="4">
        <v>54483</v>
      </c>
      <c r="J29" s="4">
        <v>43525</v>
      </c>
      <c r="K29" s="2" t="s">
        <v>125</v>
      </c>
      <c r="L29" s="2" t="s">
        <v>126</v>
      </c>
      <c r="M29" s="5">
        <f t="shared" si="1"/>
        <v>16.285</v>
      </c>
      <c r="N29" s="5">
        <f t="shared" si="1"/>
        <v>16.285</v>
      </c>
      <c r="O29" s="5">
        <v>16.285</v>
      </c>
      <c r="P29" s="5">
        <v>16.285</v>
      </c>
      <c r="Q29" s="5">
        <v>0</v>
      </c>
      <c r="R29" s="5">
        <v>0</v>
      </c>
    </row>
    <row r="30" spans="1:18" ht="51" x14ac:dyDescent="0.2">
      <c r="A30" s="2">
        <v>26</v>
      </c>
      <c r="B30" s="2" t="s">
        <v>127</v>
      </c>
      <c r="C30" s="2" t="s">
        <v>50</v>
      </c>
      <c r="D30" s="2" t="s">
        <v>8</v>
      </c>
      <c r="E30" s="2" t="s">
        <v>43</v>
      </c>
      <c r="F30" s="2" t="s">
        <v>78</v>
      </c>
      <c r="G30" s="2" t="s">
        <v>79</v>
      </c>
      <c r="H30" s="2" t="s">
        <v>106</v>
      </c>
      <c r="I30" s="4">
        <v>50404</v>
      </c>
      <c r="J30" s="4">
        <v>44853</v>
      </c>
      <c r="K30" s="2" t="s">
        <v>128</v>
      </c>
      <c r="L30" s="2" t="s">
        <v>129</v>
      </c>
      <c r="M30" s="5">
        <v>4.55</v>
      </c>
      <c r="N30" s="5">
        <f t="shared" si="1"/>
        <v>0.37</v>
      </c>
      <c r="O30" s="5">
        <v>4.55</v>
      </c>
      <c r="P30" s="5">
        <v>0.37</v>
      </c>
      <c r="Q30" s="5">
        <v>0</v>
      </c>
      <c r="R30" s="5">
        <v>0</v>
      </c>
    </row>
    <row r="31" spans="1:18" ht="51" x14ac:dyDescent="0.2">
      <c r="A31" s="2">
        <v>27</v>
      </c>
      <c r="B31" s="2" t="s">
        <v>130</v>
      </c>
      <c r="C31" s="2" t="s">
        <v>50</v>
      </c>
      <c r="D31" s="2" t="s">
        <v>8</v>
      </c>
      <c r="E31" s="2" t="s">
        <v>43</v>
      </c>
      <c r="F31" s="2" t="s">
        <v>78</v>
      </c>
      <c r="G31" s="2" t="s">
        <v>79</v>
      </c>
      <c r="H31" s="4" t="s">
        <v>114</v>
      </c>
      <c r="I31" s="4">
        <v>50365</v>
      </c>
      <c r="J31" s="4">
        <v>44892</v>
      </c>
      <c r="K31" s="2" t="s">
        <v>131</v>
      </c>
      <c r="L31" s="2" t="s">
        <v>132</v>
      </c>
      <c r="M31" s="5">
        <v>3.75</v>
      </c>
      <c r="N31" s="5">
        <f t="shared" si="1"/>
        <v>0</v>
      </c>
      <c r="O31" s="5">
        <v>1.5</v>
      </c>
      <c r="P31" s="5">
        <v>0</v>
      </c>
      <c r="Q31" s="5">
        <v>2.25</v>
      </c>
      <c r="R31" s="5">
        <v>0</v>
      </c>
    </row>
    <row r="32" spans="1:18" ht="63.75" x14ac:dyDescent="0.2">
      <c r="A32" s="2">
        <v>28</v>
      </c>
      <c r="B32" s="2" t="s">
        <v>133</v>
      </c>
      <c r="C32" s="2" t="s">
        <v>50</v>
      </c>
      <c r="D32" s="2" t="s">
        <v>8</v>
      </c>
      <c r="E32" s="2" t="s">
        <v>43</v>
      </c>
      <c r="F32" s="2" t="s">
        <v>78</v>
      </c>
      <c r="G32" s="2" t="s">
        <v>79</v>
      </c>
      <c r="H32" s="4" t="s">
        <v>114</v>
      </c>
      <c r="I32" s="4">
        <v>48540</v>
      </c>
      <c r="J32" s="4">
        <v>44887</v>
      </c>
      <c r="K32" s="2" t="s">
        <v>134</v>
      </c>
      <c r="L32" s="2" t="s">
        <v>135</v>
      </c>
      <c r="M32" s="5">
        <v>3.9</v>
      </c>
      <c r="N32" s="5">
        <f t="shared" si="1"/>
        <v>0</v>
      </c>
      <c r="O32" s="5">
        <v>0</v>
      </c>
      <c r="P32" s="5">
        <v>0</v>
      </c>
      <c r="Q32" s="5">
        <v>3.9</v>
      </c>
      <c r="R32" s="5">
        <v>0</v>
      </c>
    </row>
    <row r="33" spans="1:23" ht="25.5" x14ac:dyDescent="0.2">
      <c r="A33" s="2">
        <v>29</v>
      </c>
      <c r="B33" s="2" t="s">
        <v>136</v>
      </c>
      <c r="C33" s="2" t="s">
        <v>50</v>
      </c>
      <c r="D33" s="2" t="s">
        <v>8</v>
      </c>
      <c r="E33" s="2" t="s">
        <v>43</v>
      </c>
      <c r="F33" s="2" t="s">
        <v>44</v>
      </c>
      <c r="G33" s="2" t="s">
        <v>60</v>
      </c>
      <c r="H33" s="2" t="s">
        <v>106</v>
      </c>
      <c r="I33" s="4">
        <v>54237</v>
      </c>
      <c r="J33" s="4">
        <v>43644</v>
      </c>
      <c r="K33" s="2" t="s">
        <v>52</v>
      </c>
      <c r="L33" s="2" t="s">
        <v>137</v>
      </c>
      <c r="M33" s="5">
        <v>58.05</v>
      </c>
      <c r="N33" s="5">
        <f t="shared" si="1"/>
        <v>0</v>
      </c>
      <c r="O33" s="5">
        <v>58.05</v>
      </c>
      <c r="P33" s="5">
        <v>0</v>
      </c>
      <c r="Q33" s="5">
        <v>0</v>
      </c>
      <c r="R33" s="5">
        <v>0</v>
      </c>
    </row>
    <row r="34" spans="1:23" ht="51" x14ac:dyDescent="0.2">
      <c r="A34" s="2">
        <v>30</v>
      </c>
      <c r="B34" s="9" t="s">
        <v>138</v>
      </c>
      <c r="C34" s="9" t="s">
        <v>50</v>
      </c>
      <c r="D34" s="9" t="s">
        <v>8</v>
      </c>
      <c r="E34" s="9" t="s">
        <v>43</v>
      </c>
      <c r="F34" s="2" t="s">
        <v>78</v>
      </c>
      <c r="G34" s="2" t="s">
        <v>79</v>
      </c>
      <c r="H34" s="9" t="s">
        <v>106</v>
      </c>
      <c r="I34" s="10">
        <v>48577</v>
      </c>
      <c r="J34" s="10">
        <v>44963</v>
      </c>
      <c r="K34" s="9" t="s">
        <v>139</v>
      </c>
      <c r="L34" s="9" t="s">
        <v>140</v>
      </c>
      <c r="M34" s="5">
        <v>4876.6000000000004</v>
      </c>
      <c r="N34" s="5">
        <f t="shared" si="1"/>
        <v>0</v>
      </c>
      <c r="O34" s="5">
        <v>4876.6000000000004</v>
      </c>
      <c r="P34" s="5">
        <v>0</v>
      </c>
      <c r="Q34" s="5">
        <v>0</v>
      </c>
      <c r="R34" s="5">
        <v>0</v>
      </c>
    </row>
    <row r="35" spans="1:23" ht="51" x14ac:dyDescent="0.2">
      <c r="A35" s="2">
        <v>31</v>
      </c>
      <c r="B35" s="2" t="s">
        <v>141</v>
      </c>
      <c r="C35" s="2" t="s">
        <v>50</v>
      </c>
      <c r="D35" s="2" t="s">
        <v>8</v>
      </c>
      <c r="E35" s="2" t="s">
        <v>43</v>
      </c>
      <c r="F35" s="2" t="s">
        <v>78</v>
      </c>
      <c r="G35" s="2" t="s">
        <v>79</v>
      </c>
      <c r="H35" s="2" t="s">
        <v>46</v>
      </c>
      <c r="I35" s="4">
        <v>49444</v>
      </c>
      <c r="J35" s="4">
        <v>43720</v>
      </c>
      <c r="K35" s="2" t="s">
        <v>142</v>
      </c>
      <c r="L35" s="2" t="s">
        <v>143</v>
      </c>
      <c r="M35" s="5">
        <f t="shared" si="1"/>
        <v>494.3263</v>
      </c>
      <c r="N35" s="5">
        <f t="shared" si="1"/>
        <v>479.29999999999995</v>
      </c>
      <c r="O35" s="5">
        <v>98.865300000000005</v>
      </c>
      <c r="P35" s="5">
        <v>95.9</v>
      </c>
      <c r="Q35" s="5">
        <v>395.46100000000001</v>
      </c>
      <c r="R35" s="5">
        <v>383.4</v>
      </c>
    </row>
    <row r="36" spans="1:23" ht="51" x14ac:dyDescent="0.2">
      <c r="A36" s="2">
        <v>32</v>
      </c>
      <c r="B36" s="2" t="s">
        <v>144</v>
      </c>
      <c r="C36" s="2" t="s">
        <v>50</v>
      </c>
      <c r="D36" s="2" t="s">
        <v>8</v>
      </c>
      <c r="E36" s="2" t="s">
        <v>43</v>
      </c>
      <c r="F36" s="2" t="s">
        <v>78</v>
      </c>
      <c r="G36" s="2" t="s">
        <v>79</v>
      </c>
      <c r="H36" s="2" t="s">
        <v>46</v>
      </c>
      <c r="I36" s="4">
        <v>49444</v>
      </c>
      <c r="J36" s="4">
        <v>43720</v>
      </c>
      <c r="K36" s="2" t="s">
        <v>142</v>
      </c>
      <c r="L36" s="2" t="s">
        <v>145</v>
      </c>
      <c r="M36" s="5">
        <f t="shared" si="1"/>
        <v>247.0865</v>
      </c>
      <c r="N36" s="5">
        <f t="shared" si="1"/>
        <v>245.1</v>
      </c>
      <c r="O36" s="5">
        <v>49.417299999999997</v>
      </c>
      <c r="P36" s="5">
        <v>49</v>
      </c>
      <c r="Q36" s="5">
        <v>197.66919999999999</v>
      </c>
      <c r="R36" s="5">
        <v>196.1</v>
      </c>
    </row>
    <row r="37" spans="1:23" ht="51" x14ac:dyDescent="0.2">
      <c r="A37" s="2">
        <v>33</v>
      </c>
      <c r="B37" s="2" t="s">
        <v>146</v>
      </c>
      <c r="C37" s="2" t="s">
        <v>50</v>
      </c>
      <c r="D37" s="2" t="s">
        <v>8</v>
      </c>
      <c r="E37" s="2" t="s">
        <v>43</v>
      </c>
      <c r="F37" s="2" t="s">
        <v>147</v>
      </c>
      <c r="G37" s="2" t="s">
        <v>148</v>
      </c>
      <c r="H37" s="2" t="s">
        <v>106</v>
      </c>
      <c r="I37" s="4">
        <v>58054</v>
      </c>
      <c r="J37" s="4">
        <v>43809</v>
      </c>
      <c r="K37" s="2" t="s">
        <v>149</v>
      </c>
      <c r="L37" s="2" t="s">
        <v>150</v>
      </c>
      <c r="M37" s="5">
        <v>10</v>
      </c>
      <c r="N37" s="5">
        <f t="shared" si="1"/>
        <v>10</v>
      </c>
      <c r="O37" s="5">
        <v>10</v>
      </c>
      <c r="P37" s="5">
        <v>10</v>
      </c>
      <c r="Q37" s="5">
        <v>0</v>
      </c>
      <c r="R37" s="5">
        <v>0</v>
      </c>
    </row>
    <row r="38" spans="1:23" ht="51" x14ac:dyDescent="0.2">
      <c r="A38" s="2">
        <v>34</v>
      </c>
      <c r="B38" s="2" t="s">
        <v>151</v>
      </c>
      <c r="C38" s="2" t="s">
        <v>50</v>
      </c>
      <c r="D38" s="2" t="s">
        <v>8</v>
      </c>
      <c r="E38" s="2" t="s">
        <v>43</v>
      </c>
      <c r="F38" s="2" t="s">
        <v>78</v>
      </c>
      <c r="G38" s="2" t="s">
        <v>79</v>
      </c>
      <c r="H38" s="2" t="s">
        <v>46</v>
      </c>
      <c r="I38" s="4">
        <v>49309</v>
      </c>
      <c r="J38" s="4">
        <v>43894</v>
      </c>
      <c r="K38" s="2" t="s">
        <v>152</v>
      </c>
      <c r="L38" s="2" t="s">
        <v>153</v>
      </c>
      <c r="M38" s="5">
        <f t="shared" si="1"/>
        <v>6.4</v>
      </c>
      <c r="N38" s="5">
        <f t="shared" si="1"/>
        <v>7</v>
      </c>
      <c r="O38" s="5">
        <v>6.4</v>
      </c>
      <c r="P38" s="5">
        <v>7</v>
      </c>
      <c r="Q38" s="5">
        <v>0</v>
      </c>
      <c r="R38" s="5">
        <v>0</v>
      </c>
    </row>
    <row r="39" spans="1:23" ht="51" x14ac:dyDescent="0.2">
      <c r="A39" s="2">
        <v>35</v>
      </c>
      <c r="B39" s="35" t="s">
        <v>154</v>
      </c>
      <c r="C39" s="35" t="s">
        <v>50</v>
      </c>
      <c r="D39" s="35" t="s">
        <v>8</v>
      </c>
      <c r="E39" s="35" t="s">
        <v>43</v>
      </c>
      <c r="F39" s="35" t="s">
        <v>78</v>
      </c>
      <c r="G39" s="35" t="s">
        <v>79</v>
      </c>
      <c r="H39" s="35" t="s">
        <v>46</v>
      </c>
      <c r="I39" s="37">
        <v>49378</v>
      </c>
      <c r="J39" s="37">
        <v>43902</v>
      </c>
      <c r="K39" s="35" t="s">
        <v>152</v>
      </c>
      <c r="L39" s="35" t="s">
        <v>153</v>
      </c>
      <c r="M39" s="36">
        <f t="shared" si="1"/>
        <v>5.5</v>
      </c>
      <c r="N39" s="36">
        <f t="shared" si="1"/>
        <v>6.6</v>
      </c>
      <c r="O39" s="36">
        <f>5500/1000</f>
        <v>5.5</v>
      </c>
      <c r="P39" s="36">
        <f>6600/1000</f>
        <v>6.6</v>
      </c>
      <c r="Q39" s="36">
        <f>0/1000</f>
        <v>0</v>
      </c>
      <c r="R39" s="36">
        <f>0/1000</f>
        <v>0</v>
      </c>
    </row>
    <row r="40" spans="1:23" ht="76.5" x14ac:dyDescent="0.2">
      <c r="A40" s="2">
        <v>36</v>
      </c>
      <c r="B40" s="2" t="s">
        <v>155</v>
      </c>
      <c r="C40" s="2" t="s">
        <v>50</v>
      </c>
      <c r="D40" s="2" t="s">
        <v>8</v>
      </c>
      <c r="E40" s="2" t="s">
        <v>43</v>
      </c>
      <c r="F40" s="2" t="s">
        <v>78</v>
      </c>
      <c r="G40" s="2" t="s">
        <v>88</v>
      </c>
      <c r="H40" s="2" t="s">
        <v>114</v>
      </c>
      <c r="I40" s="4">
        <v>49758</v>
      </c>
      <c r="J40" s="4">
        <v>44279</v>
      </c>
      <c r="K40" s="2" t="s">
        <v>156</v>
      </c>
      <c r="L40" s="2" t="s">
        <v>118</v>
      </c>
      <c r="M40" s="5">
        <v>2</v>
      </c>
      <c r="N40" s="5">
        <f t="shared" si="1"/>
        <v>0</v>
      </c>
      <c r="O40" s="5">
        <v>2</v>
      </c>
      <c r="P40" s="5">
        <v>0</v>
      </c>
      <c r="Q40" s="5">
        <v>0</v>
      </c>
      <c r="R40" s="5">
        <v>0</v>
      </c>
      <c r="S40" s="11"/>
      <c r="U40" s="11"/>
      <c r="W40" s="11"/>
    </row>
    <row r="41" spans="1:23" ht="38.25" x14ac:dyDescent="0.2">
      <c r="A41" s="2">
        <v>37</v>
      </c>
      <c r="B41" s="35" t="s">
        <v>157</v>
      </c>
      <c r="C41" s="35" t="s">
        <v>50</v>
      </c>
      <c r="D41" s="35" t="s">
        <v>8</v>
      </c>
      <c r="E41" s="35" t="s">
        <v>43</v>
      </c>
      <c r="F41" s="35" t="s">
        <v>78</v>
      </c>
      <c r="G41" s="35" t="s">
        <v>79</v>
      </c>
      <c r="H41" s="35" t="s">
        <v>106</v>
      </c>
      <c r="I41" s="37">
        <v>46752</v>
      </c>
      <c r="J41" s="37">
        <v>45049</v>
      </c>
      <c r="K41" s="35" t="s">
        <v>117</v>
      </c>
      <c r="L41" s="35" t="s">
        <v>118</v>
      </c>
      <c r="M41" s="36">
        <v>2</v>
      </c>
      <c r="N41" s="36">
        <f t="shared" si="1"/>
        <v>2</v>
      </c>
      <c r="O41" s="36">
        <v>2</v>
      </c>
      <c r="P41" s="36">
        <v>2</v>
      </c>
      <c r="Q41" s="36">
        <v>0</v>
      </c>
      <c r="R41" s="36">
        <v>0</v>
      </c>
      <c r="S41" s="11"/>
      <c r="U41" s="11"/>
      <c r="W41" s="11"/>
    </row>
    <row r="42" spans="1:23" ht="38.25" x14ac:dyDescent="0.2">
      <c r="A42" s="2">
        <v>38</v>
      </c>
      <c r="B42" s="35" t="s">
        <v>158</v>
      </c>
      <c r="C42" s="35" t="s">
        <v>50</v>
      </c>
      <c r="D42" s="35" t="s">
        <v>8</v>
      </c>
      <c r="E42" s="35" t="s">
        <v>43</v>
      </c>
      <c r="F42" s="35" t="s">
        <v>78</v>
      </c>
      <c r="G42" s="35" t="s">
        <v>79</v>
      </c>
      <c r="H42" s="35" t="s">
        <v>106</v>
      </c>
      <c r="I42" s="37">
        <v>46752</v>
      </c>
      <c r="J42" s="37">
        <v>45049</v>
      </c>
      <c r="K42" s="35" t="s">
        <v>117</v>
      </c>
      <c r="L42" s="35" t="s">
        <v>118</v>
      </c>
      <c r="M42" s="36">
        <v>1.5</v>
      </c>
      <c r="N42" s="36">
        <f t="shared" si="1"/>
        <v>1.5</v>
      </c>
      <c r="O42" s="36">
        <v>1.5</v>
      </c>
      <c r="P42" s="36">
        <v>1.5</v>
      </c>
      <c r="Q42" s="36">
        <v>0</v>
      </c>
      <c r="R42" s="36">
        <v>0</v>
      </c>
      <c r="S42" s="11"/>
      <c r="U42" s="11"/>
      <c r="W42" s="11"/>
    </row>
    <row r="43" spans="1:23" ht="39" customHeight="1" x14ac:dyDescent="0.2">
      <c r="A43" s="2">
        <v>39</v>
      </c>
      <c r="B43" s="35" t="s">
        <v>159</v>
      </c>
      <c r="C43" s="35" t="s">
        <v>50</v>
      </c>
      <c r="D43" s="35" t="s">
        <v>8</v>
      </c>
      <c r="E43" s="35" t="s">
        <v>43</v>
      </c>
      <c r="F43" s="35" t="s">
        <v>44</v>
      </c>
      <c r="G43" s="35" t="s">
        <v>79</v>
      </c>
      <c r="H43" s="35" t="s">
        <v>106</v>
      </c>
      <c r="I43" s="37">
        <v>59944</v>
      </c>
      <c r="J43" s="37">
        <v>44239</v>
      </c>
      <c r="K43" s="35" t="s">
        <v>160</v>
      </c>
      <c r="L43" s="35" t="s">
        <v>161</v>
      </c>
      <c r="M43" s="36">
        <v>98.53</v>
      </c>
      <c r="N43" s="36">
        <f t="shared" si="1"/>
        <v>98.53</v>
      </c>
      <c r="O43" s="36">
        <v>98.53</v>
      </c>
      <c r="P43" s="36">
        <v>98.53</v>
      </c>
      <c r="Q43" s="36">
        <v>0</v>
      </c>
      <c r="R43" s="36">
        <v>0</v>
      </c>
      <c r="S43" s="11"/>
      <c r="U43" s="11"/>
      <c r="W43" s="11"/>
    </row>
    <row r="44" spans="1:23" ht="38.25" x14ac:dyDescent="0.2">
      <c r="A44" s="2">
        <v>40</v>
      </c>
      <c r="B44" s="38" t="s">
        <v>162</v>
      </c>
      <c r="C44" s="35" t="s">
        <v>120</v>
      </c>
      <c r="D44" s="38" t="s">
        <v>8</v>
      </c>
      <c r="E44" s="35" t="s">
        <v>103</v>
      </c>
      <c r="F44" s="35" t="s">
        <v>44</v>
      </c>
      <c r="G44" s="35" t="s">
        <v>51</v>
      </c>
      <c r="H44" s="38" t="s">
        <v>106</v>
      </c>
      <c r="I44" s="41">
        <v>46659</v>
      </c>
      <c r="J44" s="41">
        <v>44468</v>
      </c>
      <c r="K44" s="35" t="s">
        <v>121</v>
      </c>
      <c r="L44" s="38" t="s">
        <v>163</v>
      </c>
      <c r="M44" s="36">
        <f t="shared" si="1"/>
        <v>16102.883396475616</v>
      </c>
      <c r="N44" s="36">
        <f t="shared" si="1"/>
        <v>16561.2</v>
      </c>
      <c r="O44" s="36">
        <v>14027.883396475616</v>
      </c>
      <c r="P44" s="36">
        <v>14486.2</v>
      </c>
      <c r="Q44" s="36">
        <v>2075</v>
      </c>
      <c r="R44" s="36">
        <v>2075</v>
      </c>
    </row>
    <row r="45" spans="1:23" ht="51" x14ac:dyDescent="0.2">
      <c r="A45" s="2">
        <v>41</v>
      </c>
      <c r="B45" s="2" t="s">
        <v>164</v>
      </c>
      <c r="C45" s="2" t="s">
        <v>50</v>
      </c>
      <c r="D45" s="2" t="s">
        <v>8</v>
      </c>
      <c r="E45" s="2" t="s">
        <v>103</v>
      </c>
      <c r="F45" s="2" t="s">
        <v>44</v>
      </c>
      <c r="G45" s="2" t="s">
        <v>165</v>
      </c>
      <c r="H45" s="2" t="s">
        <v>106</v>
      </c>
      <c r="I45" s="8">
        <v>50025</v>
      </c>
      <c r="J45" s="4">
        <v>44546</v>
      </c>
      <c r="K45" s="2" t="s">
        <v>166</v>
      </c>
      <c r="L45" s="3" t="s">
        <v>167</v>
      </c>
      <c r="M45" s="5">
        <f t="shared" si="1"/>
        <v>1809.8000000000002</v>
      </c>
      <c r="N45" s="5">
        <f t="shared" si="1"/>
        <v>490</v>
      </c>
      <c r="O45" s="5">
        <v>1322.2</v>
      </c>
      <c r="P45" s="5">
        <v>2.4</v>
      </c>
      <c r="Q45" s="5">
        <v>487.6</v>
      </c>
      <c r="R45" s="5">
        <v>487.6</v>
      </c>
    </row>
    <row r="46" spans="1:23" ht="51" x14ac:dyDescent="0.2">
      <c r="A46" s="2">
        <v>42</v>
      </c>
      <c r="B46" s="2" t="s">
        <v>168</v>
      </c>
      <c r="C46" s="2" t="s">
        <v>50</v>
      </c>
      <c r="D46" s="2" t="s">
        <v>8</v>
      </c>
      <c r="E46" s="2" t="s">
        <v>103</v>
      </c>
      <c r="F46" s="2" t="s">
        <v>44</v>
      </c>
      <c r="G46" s="2" t="s">
        <v>165</v>
      </c>
      <c r="H46" s="2" t="s">
        <v>106</v>
      </c>
      <c r="I46" s="8">
        <v>50025</v>
      </c>
      <c r="J46" s="4">
        <v>44546</v>
      </c>
      <c r="K46" s="2" t="s">
        <v>166</v>
      </c>
      <c r="L46" s="3" t="s">
        <v>169</v>
      </c>
      <c r="M46" s="5">
        <f t="shared" si="1"/>
        <v>2161.3000000000002</v>
      </c>
      <c r="N46" s="5">
        <f t="shared" si="1"/>
        <v>566.4</v>
      </c>
      <c r="O46" s="5">
        <v>1598.3</v>
      </c>
      <c r="P46" s="5">
        <v>3.4</v>
      </c>
      <c r="Q46" s="5">
        <v>563</v>
      </c>
      <c r="R46" s="5">
        <v>563</v>
      </c>
    </row>
    <row r="47" spans="1:23" ht="51" x14ac:dyDescent="0.2">
      <c r="A47" s="2">
        <v>43</v>
      </c>
      <c r="B47" s="2" t="s">
        <v>170</v>
      </c>
      <c r="C47" s="2" t="s">
        <v>50</v>
      </c>
      <c r="D47" s="2" t="s">
        <v>8</v>
      </c>
      <c r="E47" s="2" t="s">
        <v>103</v>
      </c>
      <c r="F47" s="2" t="s">
        <v>44</v>
      </c>
      <c r="G47" s="2" t="s">
        <v>165</v>
      </c>
      <c r="H47" s="2" t="s">
        <v>106</v>
      </c>
      <c r="I47" s="8">
        <v>50025</v>
      </c>
      <c r="J47" s="4">
        <v>44546</v>
      </c>
      <c r="K47" s="2" t="s">
        <v>166</v>
      </c>
      <c r="L47" s="3" t="s">
        <v>171</v>
      </c>
      <c r="M47" s="5">
        <f t="shared" si="1"/>
        <v>1391.1</v>
      </c>
      <c r="N47" s="5">
        <f t="shared" si="1"/>
        <v>353.4</v>
      </c>
      <c r="O47" s="5">
        <v>1039.5999999999999</v>
      </c>
      <c r="P47" s="5">
        <v>1.9</v>
      </c>
      <c r="Q47" s="5">
        <v>351.5</v>
      </c>
      <c r="R47" s="5">
        <v>351.5</v>
      </c>
    </row>
    <row r="48" spans="1:23" ht="51" x14ac:dyDescent="0.2">
      <c r="A48" s="2">
        <v>44</v>
      </c>
      <c r="B48" s="2" t="s">
        <v>172</v>
      </c>
      <c r="C48" s="2" t="s">
        <v>50</v>
      </c>
      <c r="D48" s="2" t="s">
        <v>8</v>
      </c>
      <c r="E48" s="2" t="s">
        <v>103</v>
      </c>
      <c r="F48" s="2" t="s">
        <v>44</v>
      </c>
      <c r="G48" s="2" t="s">
        <v>165</v>
      </c>
      <c r="H48" s="2" t="s">
        <v>106</v>
      </c>
      <c r="I48" s="8">
        <v>50025</v>
      </c>
      <c r="J48" s="4">
        <v>44546</v>
      </c>
      <c r="K48" s="2" t="s">
        <v>166</v>
      </c>
      <c r="L48" s="3" t="s">
        <v>173</v>
      </c>
      <c r="M48" s="5">
        <f t="shared" si="1"/>
        <v>1897.9</v>
      </c>
      <c r="N48" s="5">
        <f t="shared" si="1"/>
        <v>562</v>
      </c>
      <c r="O48" s="5">
        <v>1339.3</v>
      </c>
      <c r="P48" s="5">
        <v>3.4</v>
      </c>
      <c r="Q48" s="5">
        <v>558.6</v>
      </c>
      <c r="R48" s="5">
        <v>558.6</v>
      </c>
    </row>
    <row r="49" spans="1:20" ht="51" x14ac:dyDescent="0.2">
      <c r="A49" s="2">
        <v>45</v>
      </c>
      <c r="B49" s="2" t="s">
        <v>174</v>
      </c>
      <c r="C49" s="2" t="s">
        <v>50</v>
      </c>
      <c r="D49" s="2" t="s">
        <v>8</v>
      </c>
      <c r="E49" s="2" t="s">
        <v>103</v>
      </c>
      <c r="F49" s="2" t="s">
        <v>44</v>
      </c>
      <c r="G49" s="2" t="s">
        <v>165</v>
      </c>
      <c r="H49" s="2" t="s">
        <v>106</v>
      </c>
      <c r="I49" s="8">
        <v>50025</v>
      </c>
      <c r="J49" s="4">
        <v>44546</v>
      </c>
      <c r="K49" s="2" t="s">
        <v>166</v>
      </c>
      <c r="L49" s="3" t="s">
        <v>175</v>
      </c>
      <c r="M49" s="5">
        <f t="shared" si="1"/>
        <v>2033.8000000000002</v>
      </c>
      <c r="N49" s="5">
        <f t="shared" si="1"/>
        <v>574</v>
      </c>
      <c r="O49" s="5">
        <v>1462.9</v>
      </c>
      <c r="P49" s="5">
        <v>3.1</v>
      </c>
      <c r="Q49" s="5">
        <v>570.9</v>
      </c>
      <c r="R49" s="5">
        <v>570.9</v>
      </c>
    </row>
    <row r="50" spans="1:20" ht="51" x14ac:dyDescent="0.2">
      <c r="A50" s="2">
        <v>46</v>
      </c>
      <c r="B50" s="2" t="s">
        <v>176</v>
      </c>
      <c r="C50" s="2" t="s">
        <v>50</v>
      </c>
      <c r="D50" s="2" t="s">
        <v>8</v>
      </c>
      <c r="E50" s="2" t="s">
        <v>103</v>
      </c>
      <c r="F50" s="2" t="s">
        <v>44</v>
      </c>
      <c r="G50" s="2" t="s">
        <v>165</v>
      </c>
      <c r="H50" s="2" t="s">
        <v>106</v>
      </c>
      <c r="I50" s="8">
        <v>50025</v>
      </c>
      <c r="J50" s="4">
        <v>44546</v>
      </c>
      <c r="K50" s="2" t="s">
        <v>166</v>
      </c>
      <c r="L50" s="3" t="s">
        <v>177</v>
      </c>
      <c r="M50" s="5">
        <f t="shared" si="1"/>
        <v>2138</v>
      </c>
      <c r="N50" s="5">
        <f t="shared" si="1"/>
        <v>575</v>
      </c>
      <c r="O50" s="5">
        <v>1567.4</v>
      </c>
      <c r="P50" s="5">
        <v>4.4000000000000004</v>
      </c>
      <c r="Q50" s="5">
        <v>570.6</v>
      </c>
      <c r="R50" s="5">
        <v>570.6</v>
      </c>
    </row>
    <row r="51" spans="1:20" ht="38.25" x14ac:dyDescent="0.2">
      <c r="A51" s="2">
        <v>47</v>
      </c>
      <c r="B51" s="12" t="s">
        <v>178</v>
      </c>
      <c r="C51" s="2" t="s">
        <v>50</v>
      </c>
      <c r="D51" s="2" t="s">
        <v>8</v>
      </c>
      <c r="E51" s="3" t="s">
        <v>43</v>
      </c>
      <c r="F51" s="3" t="s">
        <v>78</v>
      </c>
      <c r="G51" s="3" t="s">
        <v>79</v>
      </c>
      <c r="H51" s="2" t="s">
        <v>106</v>
      </c>
      <c r="I51" s="4">
        <v>47345</v>
      </c>
      <c r="J51" s="4">
        <v>45153</v>
      </c>
      <c r="K51" s="3" t="s">
        <v>179</v>
      </c>
      <c r="L51" s="3" t="s">
        <v>180</v>
      </c>
      <c r="M51" s="5">
        <f t="shared" si="1"/>
        <v>2.2400000000000002</v>
      </c>
      <c r="N51" s="5">
        <f t="shared" si="1"/>
        <v>0</v>
      </c>
      <c r="O51" s="5">
        <v>2.2400000000000002</v>
      </c>
      <c r="P51" s="5">
        <v>0</v>
      </c>
      <c r="Q51" s="5">
        <v>0</v>
      </c>
      <c r="R51" s="5">
        <v>0</v>
      </c>
    </row>
    <row r="52" spans="1:20" ht="38.25" x14ac:dyDescent="0.2">
      <c r="A52" s="2">
        <v>48</v>
      </c>
      <c r="B52" s="12" t="s">
        <v>181</v>
      </c>
      <c r="C52" s="12" t="s">
        <v>50</v>
      </c>
      <c r="D52" s="2" t="s">
        <v>8</v>
      </c>
      <c r="E52" s="12" t="s">
        <v>43</v>
      </c>
      <c r="F52" s="12" t="s">
        <v>78</v>
      </c>
      <c r="G52" s="12" t="s">
        <v>79</v>
      </c>
      <c r="H52" s="2" t="s">
        <v>106</v>
      </c>
      <c r="I52" s="8">
        <v>54332</v>
      </c>
      <c r="J52" s="8">
        <v>45200</v>
      </c>
      <c r="K52" s="12" t="s">
        <v>82</v>
      </c>
      <c r="L52" s="12" t="s">
        <v>83</v>
      </c>
      <c r="M52" s="5">
        <f t="shared" si="1"/>
        <v>150</v>
      </c>
      <c r="N52" s="5">
        <f t="shared" si="1"/>
        <v>0</v>
      </c>
      <c r="O52" s="12">
        <v>150</v>
      </c>
      <c r="P52" s="5">
        <v>0</v>
      </c>
      <c r="Q52" s="5">
        <v>0</v>
      </c>
      <c r="R52" s="5">
        <v>0</v>
      </c>
    </row>
    <row r="53" spans="1:20" ht="51" x14ac:dyDescent="0.2">
      <c r="A53" s="2">
        <v>49</v>
      </c>
      <c r="B53" s="38" t="s">
        <v>182</v>
      </c>
      <c r="C53" s="35" t="s">
        <v>50</v>
      </c>
      <c r="D53" s="35" t="s">
        <v>8</v>
      </c>
      <c r="E53" s="38" t="s">
        <v>103</v>
      </c>
      <c r="F53" s="38" t="s">
        <v>78</v>
      </c>
      <c r="G53" s="38" t="s">
        <v>183</v>
      </c>
      <c r="H53" s="35" t="s">
        <v>106</v>
      </c>
      <c r="I53" s="41">
        <v>54362</v>
      </c>
      <c r="J53" s="41">
        <v>45230</v>
      </c>
      <c r="K53" s="38" t="s">
        <v>184</v>
      </c>
      <c r="L53" s="38" t="s">
        <v>185</v>
      </c>
      <c r="M53" s="36">
        <f t="shared" si="1"/>
        <v>3243.1</v>
      </c>
      <c r="N53" s="36">
        <f t="shared" si="1"/>
        <v>0</v>
      </c>
      <c r="O53" s="36">
        <v>3243.1</v>
      </c>
      <c r="P53" s="36">
        <v>0</v>
      </c>
      <c r="Q53" s="36">
        <v>0</v>
      </c>
      <c r="R53" s="36">
        <v>0</v>
      </c>
    </row>
    <row r="54" spans="1:20" ht="51" x14ac:dyDescent="0.2">
      <c r="A54" s="2">
        <v>50</v>
      </c>
      <c r="B54" s="42" t="s">
        <v>127</v>
      </c>
      <c r="C54" s="35" t="s">
        <v>50</v>
      </c>
      <c r="D54" s="35" t="s">
        <v>8</v>
      </c>
      <c r="E54" s="35" t="s">
        <v>43</v>
      </c>
      <c r="F54" s="35" t="s">
        <v>78</v>
      </c>
      <c r="G54" s="35" t="s">
        <v>79</v>
      </c>
      <c r="H54" s="35" t="s">
        <v>186</v>
      </c>
      <c r="I54" s="47">
        <v>47117</v>
      </c>
      <c r="J54" s="41">
        <v>45251</v>
      </c>
      <c r="K54" s="35" t="s">
        <v>128</v>
      </c>
      <c r="L54" s="35" t="s">
        <v>187</v>
      </c>
      <c r="M54" s="35">
        <v>18.25</v>
      </c>
      <c r="N54" s="36">
        <f t="shared" si="1"/>
        <v>0</v>
      </c>
      <c r="O54" s="35">
        <v>3.25</v>
      </c>
      <c r="P54" s="36">
        <v>0</v>
      </c>
      <c r="Q54" s="48">
        <v>15</v>
      </c>
      <c r="R54" s="36">
        <v>0</v>
      </c>
    </row>
    <row r="55" spans="1:20" ht="51" x14ac:dyDescent="0.2">
      <c r="A55" s="2">
        <v>51</v>
      </c>
      <c r="B55" s="38" t="s">
        <v>188</v>
      </c>
      <c r="C55" s="35" t="s">
        <v>50</v>
      </c>
      <c r="D55" s="35" t="s">
        <v>8</v>
      </c>
      <c r="E55" s="38" t="s">
        <v>103</v>
      </c>
      <c r="F55" s="38" t="s">
        <v>78</v>
      </c>
      <c r="G55" s="38" t="s">
        <v>183</v>
      </c>
      <c r="H55" s="35" t="s">
        <v>106</v>
      </c>
      <c r="I55" s="41">
        <v>54391</v>
      </c>
      <c r="J55" s="41">
        <v>45259</v>
      </c>
      <c r="K55" s="38" t="s">
        <v>184</v>
      </c>
      <c r="L55" s="38" t="s">
        <v>185</v>
      </c>
      <c r="M55" s="36">
        <f t="shared" si="1"/>
        <v>3488.250693</v>
      </c>
      <c r="N55" s="36">
        <f t="shared" si="1"/>
        <v>0</v>
      </c>
      <c r="O55" s="36">
        <v>3488.250693</v>
      </c>
      <c r="P55" s="36">
        <v>0</v>
      </c>
      <c r="Q55" s="36">
        <v>0</v>
      </c>
      <c r="R55" s="36">
        <v>0</v>
      </c>
    </row>
    <row r="56" spans="1:20" ht="51" x14ac:dyDescent="0.2">
      <c r="A56" s="2">
        <v>52</v>
      </c>
      <c r="B56" s="3" t="s">
        <v>189</v>
      </c>
      <c r="C56" s="9" t="s">
        <v>50</v>
      </c>
      <c r="D56" s="2" t="s">
        <v>8</v>
      </c>
      <c r="E56" s="9" t="s">
        <v>98</v>
      </c>
      <c r="F56" s="9" t="s">
        <v>78</v>
      </c>
      <c r="G56" s="9" t="s">
        <v>79</v>
      </c>
      <c r="H56" s="2" t="s">
        <v>99</v>
      </c>
      <c r="I56" s="10">
        <v>50404</v>
      </c>
      <c r="J56" s="10">
        <v>45244</v>
      </c>
      <c r="K56" s="9" t="s">
        <v>100</v>
      </c>
      <c r="L56" s="3" t="s">
        <v>190</v>
      </c>
      <c r="M56" s="5">
        <f t="shared" si="1"/>
        <v>1.2749999999999999</v>
      </c>
      <c r="N56" s="5">
        <f t="shared" si="1"/>
        <v>0</v>
      </c>
      <c r="O56" s="5">
        <v>1.2749999999999999</v>
      </c>
      <c r="P56" s="34">
        <v>0</v>
      </c>
      <c r="Q56" s="34">
        <v>0</v>
      </c>
      <c r="R56" s="5">
        <v>0</v>
      </c>
    </row>
    <row r="57" spans="1:20" ht="57" customHeight="1" x14ac:dyDescent="0.2">
      <c r="A57" s="35">
        <v>53</v>
      </c>
      <c r="B57" s="38" t="s">
        <v>279</v>
      </c>
      <c r="C57" s="42" t="s">
        <v>50</v>
      </c>
      <c r="D57" s="35" t="s">
        <v>8</v>
      </c>
      <c r="E57" s="42" t="s">
        <v>98</v>
      </c>
      <c r="F57" s="42" t="s">
        <v>78</v>
      </c>
      <c r="G57" s="42" t="s">
        <v>79</v>
      </c>
      <c r="H57" s="35" t="s">
        <v>99</v>
      </c>
      <c r="I57" s="43">
        <v>50405</v>
      </c>
      <c r="J57" s="43">
        <v>45244</v>
      </c>
      <c r="K57" s="44" t="s">
        <v>131</v>
      </c>
      <c r="L57" s="38" t="s">
        <v>190</v>
      </c>
      <c r="M57" s="36">
        <f t="shared" si="1"/>
        <v>6</v>
      </c>
      <c r="N57" s="36">
        <f t="shared" si="1"/>
        <v>1.4</v>
      </c>
      <c r="O57" s="45">
        <v>3</v>
      </c>
      <c r="P57" s="45">
        <v>0.9</v>
      </c>
      <c r="Q57" s="45">
        <v>3</v>
      </c>
      <c r="R57" s="45">
        <v>0.5</v>
      </c>
    </row>
    <row r="58" spans="1:20" ht="51" x14ac:dyDescent="0.2">
      <c r="A58" s="35">
        <v>54</v>
      </c>
      <c r="B58" s="46" t="s">
        <v>191</v>
      </c>
      <c r="C58" s="42" t="s">
        <v>50</v>
      </c>
      <c r="D58" s="35" t="s">
        <v>8</v>
      </c>
      <c r="E58" s="42" t="s">
        <v>98</v>
      </c>
      <c r="F58" s="42" t="s">
        <v>78</v>
      </c>
      <c r="G58" s="42" t="s">
        <v>79</v>
      </c>
      <c r="H58" s="35" t="s">
        <v>99</v>
      </c>
      <c r="I58" s="47">
        <v>50404</v>
      </c>
      <c r="J58" s="47">
        <v>45278</v>
      </c>
      <c r="K58" s="42" t="s">
        <v>100</v>
      </c>
      <c r="L58" s="38" t="s">
        <v>192</v>
      </c>
      <c r="M58" s="35">
        <f t="shared" si="1"/>
        <v>1.29</v>
      </c>
      <c r="N58" s="36">
        <f t="shared" si="1"/>
        <v>0</v>
      </c>
      <c r="O58" s="42">
        <v>1.29</v>
      </c>
      <c r="P58" s="45">
        <v>0</v>
      </c>
      <c r="Q58" s="45">
        <v>0</v>
      </c>
      <c r="R58" s="36">
        <v>0</v>
      </c>
    </row>
    <row r="59" spans="1:20" ht="60.75" customHeight="1" x14ac:dyDescent="0.2">
      <c r="A59" s="35">
        <v>55</v>
      </c>
      <c r="B59" s="38" t="s">
        <v>280</v>
      </c>
      <c r="C59" s="42" t="s">
        <v>50</v>
      </c>
      <c r="D59" s="35" t="s">
        <v>8</v>
      </c>
      <c r="E59" s="42" t="s">
        <v>98</v>
      </c>
      <c r="F59" s="42" t="s">
        <v>78</v>
      </c>
      <c r="G59" s="42" t="s">
        <v>79</v>
      </c>
      <c r="H59" s="35" t="s">
        <v>99</v>
      </c>
      <c r="I59" s="43">
        <v>50405</v>
      </c>
      <c r="J59" s="43">
        <v>45259</v>
      </c>
      <c r="K59" s="44" t="s">
        <v>131</v>
      </c>
      <c r="L59" s="36" t="s">
        <v>192</v>
      </c>
      <c r="M59" s="35">
        <f t="shared" si="1"/>
        <v>2.5999999999999996</v>
      </c>
      <c r="N59" s="36">
        <f t="shared" si="1"/>
        <v>0</v>
      </c>
      <c r="O59" s="44">
        <v>0.7</v>
      </c>
      <c r="P59" s="45">
        <v>0</v>
      </c>
      <c r="Q59" s="45">
        <v>1.9</v>
      </c>
      <c r="R59" s="45">
        <v>0</v>
      </c>
    </row>
    <row r="60" spans="1:20" ht="51" x14ac:dyDescent="0.2">
      <c r="A60" s="2">
        <v>56</v>
      </c>
      <c r="B60" s="9" t="s">
        <v>193</v>
      </c>
      <c r="C60" s="9" t="s">
        <v>50</v>
      </c>
      <c r="D60" s="2" t="s">
        <v>8</v>
      </c>
      <c r="E60" s="3" t="s">
        <v>43</v>
      </c>
      <c r="F60" s="3" t="s">
        <v>78</v>
      </c>
      <c r="G60" s="3" t="s">
        <v>79</v>
      </c>
      <c r="H60" s="2" t="s">
        <v>186</v>
      </c>
      <c r="I60" s="10">
        <v>50769</v>
      </c>
      <c r="J60" s="8">
        <v>45288</v>
      </c>
      <c r="K60" s="2" t="s">
        <v>128</v>
      </c>
      <c r="L60" s="5" t="s">
        <v>192</v>
      </c>
      <c r="M60" s="9">
        <v>3.35</v>
      </c>
      <c r="N60" s="5">
        <f t="shared" si="1"/>
        <v>0</v>
      </c>
      <c r="O60" s="9">
        <v>2.25</v>
      </c>
      <c r="P60" s="5">
        <v>0</v>
      </c>
      <c r="Q60" s="9">
        <v>1.1000000000000001</v>
      </c>
      <c r="R60" s="5">
        <v>0</v>
      </c>
    </row>
    <row r="61" spans="1:20" ht="51" x14ac:dyDescent="0.2">
      <c r="A61" s="2">
        <v>57</v>
      </c>
      <c r="B61" s="38" t="s">
        <v>194</v>
      </c>
      <c r="C61" s="35" t="s">
        <v>50</v>
      </c>
      <c r="D61" s="35" t="s">
        <v>8</v>
      </c>
      <c r="E61" s="38" t="s">
        <v>103</v>
      </c>
      <c r="F61" s="38" t="s">
        <v>78</v>
      </c>
      <c r="G61" s="38" t="s">
        <v>183</v>
      </c>
      <c r="H61" s="35" t="s">
        <v>106</v>
      </c>
      <c r="I61" s="41">
        <v>54421</v>
      </c>
      <c r="J61" s="41">
        <v>45289</v>
      </c>
      <c r="K61" s="38" t="s">
        <v>184</v>
      </c>
      <c r="L61" s="38" t="s">
        <v>195</v>
      </c>
      <c r="M61" s="36">
        <f t="shared" si="1"/>
        <v>629.98379999999997</v>
      </c>
      <c r="N61" s="36">
        <f t="shared" si="1"/>
        <v>0</v>
      </c>
      <c r="O61" s="36">
        <v>629.98379999999997</v>
      </c>
      <c r="P61" s="36">
        <v>0</v>
      </c>
      <c r="Q61" s="36">
        <v>0</v>
      </c>
      <c r="R61" s="36">
        <v>0</v>
      </c>
    </row>
    <row r="62" spans="1:20" ht="51" x14ac:dyDescent="0.2">
      <c r="A62" s="2">
        <v>58</v>
      </c>
      <c r="B62" s="38" t="s">
        <v>196</v>
      </c>
      <c r="C62" s="35" t="s">
        <v>50</v>
      </c>
      <c r="D62" s="35" t="s">
        <v>8</v>
      </c>
      <c r="E62" s="38" t="s">
        <v>103</v>
      </c>
      <c r="F62" s="38" t="s">
        <v>78</v>
      </c>
      <c r="G62" s="38" t="s">
        <v>183</v>
      </c>
      <c r="H62" s="35" t="s">
        <v>106</v>
      </c>
      <c r="I62" s="41">
        <v>54421</v>
      </c>
      <c r="J62" s="41">
        <v>45289</v>
      </c>
      <c r="K62" s="38" t="s">
        <v>184</v>
      </c>
      <c r="L62" s="38" t="s">
        <v>195</v>
      </c>
      <c r="M62" s="36">
        <f t="shared" si="1"/>
        <v>389.74937</v>
      </c>
      <c r="N62" s="36">
        <f t="shared" si="1"/>
        <v>0</v>
      </c>
      <c r="O62" s="36">
        <v>389.74937</v>
      </c>
      <c r="P62" s="36">
        <v>0</v>
      </c>
      <c r="Q62" s="36">
        <v>0</v>
      </c>
      <c r="R62" s="36">
        <v>0</v>
      </c>
    </row>
    <row r="63" spans="1:20" ht="12.75" customHeight="1" x14ac:dyDescent="0.2">
      <c r="A63" s="50" t="s">
        <v>10</v>
      </c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2"/>
    </row>
    <row r="64" spans="1:20" ht="25.5" x14ac:dyDescent="0.2">
      <c r="A64" s="35">
        <v>1</v>
      </c>
      <c r="B64" s="38" t="s">
        <v>197</v>
      </c>
      <c r="C64" s="35" t="s">
        <v>50</v>
      </c>
      <c r="D64" s="39" t="s">
        <v>198</v>
      </c>
      <c r="E64" s="38" t="s">
        <v>103</v>
      </c>
      <c r="F64" s="38" t="s">
        <v>44</v>
      </c>
      <c r="G64" s="38" t="s">
        <v>51</v>
      </c>
      <c r="H64" s="38" t="s">
        <v>199</v>
      </c>
      <c r="I64" s="38" t="s">
        <v>200</v>
      </c>
      <c r="J64" s="38" t="s">
        <v>9</v>
      </c>
      <c r="K64" s="38" t="s">
        <v>121</v>
      </c>
      <c r="L64" s="38" t="s">
        <v>201</v>
      </c>
      <c r="M64" s="36">
        <f t="shared" si="1"/>
        <v>11202</v>
      </c>
      <c r="N64" s="40" t="s">
        <v>9</v>
      </c>
      <c r="O64" s="36">
        <v>5832</v>
      </c>
      <c r="P64" s="36" t="s">
        <v>9</v>
      </c>
      <c r="Q64" s="36">
        <v>5370</v>
      </c>
      <c r="R64" s="36">
        <v>0</v>
      </c>
      <c r="T64" s="11"/>
    </row>
    <row r="65" spans="1:21" ht="38.25" x14ac:dyDescent="0.2">
      <c r="A65" s="35">
        <v>2</v>
      </c>
      <c r="B65" s="3" t="s">
        <v>202</v>
      </c>
      <c r="C65" s="2" t="s">
        <v>50</v>
      </c>
      <c r="D65" s="13" t="s">
        <v>198</v>
      </c>
      <c r="E65" s="3" t="s">
        <v>71</v>
      </c>
      <c r="F65" s="3" t="s">
        <v>44</v>
      </c>
      <c r="G65" s="3" t="s">
        <v>165</v>
      </c>
      <c r="H65" s="3" t="s">
        <v>9</v>
      </c>
      <c r="I65" s="3" t="s">
        <v>14</v>
      </c>
      <c r="J65" s="3" t="s">
        <v>9</v>
      </c>
      <c r="K65" s="15" t="s">
        <v>203</v>
      </c>
      <c r="L65" s="3" t="s">
        <v>14</v>
      </c>
      <c r="M65" s="5">
        <f t="shared" si="1"/>
        <v>17068.453000000001</v>
      </c>
      <c r="N65" s="14" t="s">
        <v>9</v>
      </c>
      <c r="O65" s="5">
        <v>10973.733</v>
      </c>
      <c r="P65" s="5" t="s">
        <v>9</v>
      </c>
      <c r="Q65" s="5">
        <v>6094.72</v>
      </c>
      <c r="R65" s="5">
        <v>0</v>
      </c>
    </row>
    <row r="66" spans="1:21" ht="38.25" x14ac:dyDescent="0.2">
      <c r="A66" s="35">
        <v>3</v>
      </c>
      <c r="B66" s="3" t="s">
        <v>204</v>
      </c>
      <c r="C66" s="2" t="s">
        <v>50</v>
      </c>
      <c r="D66" s="13" t="s">
        <v>198</v>
      </c>
      <c r="E66" s="3" t="s">
        <v>103</v>
      </c>
      <c r="F66" s="3" t="s">
        <v>44</v>
      </c>
      <c r="G66" s="3" t="s">
        <v>66</v>
      </c>
      <c r="H66" s="3" t="s">
        <v>9</v>
      </c>
      <c r="I66" s="3" t="s">
        <v>14</v>
      </c>
      <c r="J66" s="3" t="s">
        <v>9</v>
      </c>
      <c r="K66" s="3" t="s">
        <v>205</v>
      </c>
      <c r="L66" s="3" t="s">
        <v>14</v>
      </c>
      <c r="M66" s="5">
        <v>1500</v>
      </c>
      <c r="N66" s="14" t="s">
        <v>9</v>
      </c>
      <c r="O66" s="5" t="s">
        <v>14</v>
      </c>
      <c r="P66" s="5" t="s">
        <v>9</v>
      </c>
      <c r="Q66" s="5" t="s">
        <v>14</v>
      </c>
      <c r="R66" s="5" t="s">
        <v>9</v>
      </c>
      <c r="S66" s="11"/>
      <c r="U66" s="11"/>
    </row>
    <row r="67" spans="1:21" ht="40.5" customHeight="1" x14ac:dyDescent="0.2">
      <c r="A67" s="35">
        <v>4</v>
      </c>
      <c r="B67" s="3" t="s">
        <v>206</v>
      </c>
      <c r="C67" s="2" t="s">
        <v>120</v>
      </c>
      <c r="D67" s="13" t="s">
        <v>198</v>
      </c>
      <c r="E67" s="3" t="s">
        <v>103</v>
      </c>
      <c r="F67" s="3" t="s">
        <v>44</v>
      </c>
      <c r="G67" s="3" t="s">
        <v>66</v>
      </c>
      <c r="H67" s="3" t="s">
        <v>207</v>
      </c>
      <c r="I67" s="3" t="s">
        <v>208</v>
      </c>
      <c r="J67" s="3" t="s">
        <v>9</v>
      </c>
      <c r="K67" s="3" t="s">
        <v>205</v>
      </c>
      <c r="L67" s="3" t="s">
        <v>209</v>
      </c>
      <c r="M67" s="5">
        <f>SUM(O67+Q67)</f>
        <v>1599.982659</v>
      </c>
      <c r="N67" s="14" t="s">
        <v>9</v>
      </c>
      <c r="O67" s="5">
        <v>1409.982659</v>
      </c>
      <c r="P67" s="5" t="s">
        <v>9</v>
      </c>
      <c r="Q67" s="5">
        <v>190</v>
      </c>
      <c r="R67" s="5">
        <v>0</v>
      </c>
      <c r="T67" s="11"/>
    </row>
    <row r="68" spans="1:21" ht="38.25" x14ac:dyDescent="0.2">
      <c r="A68" s="35">
        <v>5</v>
      </c>
      <c r="B68" s="3" t="s">
        <v>210</v>
      </c>
      <c r="C68" s="2" t="s">
        <v>50</v>
      </c>
      <c r="D68" s="13" t="s">
        <v>198</v>
      </c>
      <c r="E68" s="3" t="s">
        <v>103</v>
      </c>
      <c r="F68" s="3" t="s">
        <v>44</v>
      </c>
      <c r="G68" s="3" t="s">
        <v>66</v>
      </c>
      <c r="H68" s="3" t="s">
        <v>9</v>
      </c>
      <c r="I68" s="3" t="s">
        <v>14</v>
      </c>
      <c r="J68" s="3" t="s">
        <v>9</v>
      </c>
      <c r="K68" s="3" t="s">
        <v>205</v>
      </c>
      <c r="L68" s="3" t="s">
        <v>14</v>
      </c>
      <c r="M68" s="5">
        <v>1000</v>
      </c>
      <c r="N68" s="14" t="s">
        <v>9</v>
      </c>
      <c r="O68" s="5" t="s">
        <v>14</v>
      </c>
      <c r="P68" s="5" t="s">
        <v>9</v>
      </c>
      <c r="Q68" s="5" t="s">
        <v>14</v>
      </c>
      <c r="R68" s="5" t="s">
        <v>9</v>
      </c>
      <c r="T68" s="11"/>
    </row>
    <row r="69" spans="1:21" ht="66.75" customHeight="1" x14ac:dyDescent="0.2">
      <c r="A69" s="35">
        <v>6</v>
      </c>
      <c r="B69" s="38" t="s">
        <v>211</v>
      </c>
      <c r="C69" s="35" t="s">
        <v>50</v>
      </c>
      <c r="D69" s="39" t="s">
        <v>198</v>
      </c>
      <c r="E69" s="38" t="s">
        <v>103</v>
      </c>
      <c r="F69" s="38" t="s">
        <v>78</v>
      </c>
      <c r="G69" s="38" t="s">
        <v>183</v>
      </c>
      <c r="H69" s="38" t="s">
        <v>212</v>
      </c>
      <c r="I69" s="38" t="s">
        <v>213</v>
      </c>
      <c r="J69" s="38" t="s">
        <v>9</v>
      </c>
      <c r="K69" s="38" t="s">
        <v>184</v>
      </c>
      <c r="L69" s="38" t="s">
        <v>185</v>
      </c>
      <c r="M69" s="36">
        <v>829</v>
      </c>
      <c r="N69" s="40" t="s">
        <v>9</v>
      </c>
      <c r="O69" s="36">
        <v>829</v>
      </c>
      <c r="P69" s="36" t="s">
        <v>9</v>
      </c>
      <c r="Q69" s="36" t="s">
        <v>9</v>
      </c>
      <c r="R69" s="36" t="s">
        <v>9</v>
      </c>
    </row>
    <row r="70" spans="1:21" ht="123" customHeight="1" x14ac:dyDescent="0.2">
      <c r="A70" s="35">
        <v>7</v>
      </c>
      <c r="B70" s="38" t="s">
        <v>214</v>
      </c>
      <c r="C70" s="35" t="s">
        <v>50</v>
      </c>
      <c r="D70" s="39" t="s">
        <v>198</v>
      </c>
      <c r="E70" s="38" t="s">
        <v>103</v>
      </c>
      <c r="F70" s="38" t="s">
        <v>78</v>
      </c>
      <c r="G70" s="38" t="s">
        <v>183</v>
      </c>
      <c r="H70" s="38" t="s">
        <v>215</v>
      </c>
      <c r="I70" s="38" t="s">
        <v>213</v>
      </c>
      <c r="J70" s="38" t="s">
        <v>9</v>
      </c>
      <c r="K70" s="38" t="s">
        <v>184</v>
      </c>
      <c r="L70" s="38" t="s">
        <v>195</v>
      </c>
      <c r="M70" s="36">
        <v>573.5</v>
      </c>
      <c r="N70" s="40" t="s">
        <v>9</v>
      </c>
      <c r="O70" s="36">
        <v>573.5</v>
      </c>
      <c r="P70" s="36" t="s">
        <v>9</v>
      </c>
      <c r="Q70" s="36" t="s">
        <v>9</v>
      </c>
      <c r="R70" s="36" t="s">
        <v>9</v>
      </c>
      <c r="T70" s="11"/>
    </row>
    <row r="71" spans="1:21" ht="38.25" x14ac:dyDescent="0.2">
      <c r="A71" s="35">
        <v>8</v>
      </c>
      <c r="B71" s="38" t="s">
        <v>216</v>
      </c>
      <c r="C71" s="35" t="s">
        <v>50</v>
      </c>
      <c r="D71" s="39" t="s">
        <v>198</v>
      </c>
      <c r="E71" s="38" t="s">
        <v>43</v>
      </c>
      <c r="F71" s="38" t="s">
        <v>78</v>
      </c>
      <c r="G71" s="38" t="s">
        <v>183</v>
      </c>
      <c r="H71" s="38" t="s">
        <v>217</v>
      </c>
      <c r="I71" s="38" t="s">
        <v>213</v>
      </c>
      <c r="J71" s="38" t="s">
        <v>9</v>
      </c>
      <c r="K71" s="38" t="s">
        <v>152</v>
      </c>
      <c r="L71" s="38" t="s">
        <v>14</v>
      </c>
      <c r="M71" s="36">
        <f t="shared" ref="M71" si="2">O71+Q71</f>
        <v>194</v>
      </c>
      <c r="N71" s="40" t="s">
        <v>9</v>
      </c>
      <c r="O71" s="36">
        <v>108</v>
      </c>
      <c r="P71" s="36" t="s">
        <v>9</v>
      </c>
      <c r="Q71" s="36">
        <v>86</v>
      </c>
      <c r="R71" s="36" t="s">
        <v>9</v>
      </c>
    </row>
    <row r="72" spans="1:21" ht="38.25" x14ac:dyDescent="0.2">
      <c r="A72" s="35">
        <v>9</v>
      </c>
      <c r="B72" s="3" t="s">
        <v>218</v>
      </c>
      <c r="C72" s="2" t="s">
        <v>50</v>
      </c>
      <c r="D72" s="13" t="s">
        <v>198</v>
      </c>
      <c r="E72" s="3" t="s">
        <v>103</v>
      </c>
      <c r="F72" s="3" t="s">
        <v>44</v>
      </c>
      <c r="G72" s="3" t="s">
        <v>66</v>
      </c>
      <c r="H72" s="3" t="s">
        <v>9</v>
      </c>
      <c r="I72" s="3" t="s">
        <v>14</v>
      </c>
      <c r="J72" s="3" t="s">
        <v>9</v>
      </c>
      <c r="K72" s="3" t="s">
        <v>205</v>
      </c>
      <c r="L72" s="3" t="s">
        <v>14</v>
      </c>
      <c r="M72" s="5">
        <v>350</v>
      </c>
      <c r="N72" s="14" t="s">
        <v>9</v>
      </c>
      <c r="O72" s="5" t="s">
        <v>14</v>
      </c>
      <c r="P72" s="5" t="s">
        <v>9</v>
      </c>
      <c r="Q72" s="5" t="s">
        <v>14</v>
      </c>
      <c r="R72" s="5" t="s">
        <v>9</v>
      </c>
    </row>
    <row r="73" spans="1:21" ht="38.25" x14ac:dyDescent="0.2">
      <c r="A73" s="35">
        <v>10</v>
      </c>
      <c r="B73" s="3" t="s">
        <v>219</v>
      </c>
      <c r="C73" s="2" t="s">
        <v>50</v>
      </c>
      <c r="D73" s="13" t="s">
        <v>198</v>
      </c>
      <c r="E73" s="3" t="s">
        <v>220</v>
      </c>
      <c r="F73" s="3" t="s">
        <v>104</v>
      </c>
      <c r="G73" s="3" t="s">
        <v>105</v>
      </c>
      <c r="H73" s="3" t="s">
        <v>9</v>
      </c>
      <c r="I73" s="3" t="s">
        <v>213</v>
      </c>
      <c r="J73" s="3" t="s">
        <v>9</v>
      </c>
      <c r="K73" s="3" t="s">
        <v>221</v>
      </c>
      <c r="L73" s="3" t="s">
        <v>14</v>
      </c>
      <c r="M73" s="5" t="s">
        <v>14</v>
      </c>
      <c r="N73" s="14" t="s">
        <v>9</v>
      </c>
      <c r="O73" s="5" t="s">
        <v>14</v>
      </c>
      <c r="P73" s="5" t="s">
        <v>9</v>
      </c>
      <c r="Q73" s="5" t="s">
        <v>14</v>
      </c>
      <c r="R73" s="5" t="s">
        <v>9</v>
      </c>
    </row>
    <row r="74" spans="1:21" ht="25.5" x14ac:dyDescent="0.2">
      <c r="A74" s="35">
        <v>11</v>
      </c>
      <c r="B74" s="42" t="s">
        <v>222</v>
      </c>
      <c r="C74" s="42" t="s">
        <v>50</v>
      </c>
      <c r="D74" s="42" t="s">
        <v>198</v>
      </c>
      <c r="E74" s="42" t="s">
        <v>43</v>
      </c>
      <c r="F74" s="35" t="s">
        <v>78</v>
      </c>
      <c r="G74" s="35" t="s">
        <v>79</v>
      </c>
      <c r="H74" s="42" t="s">
        <v>9</v>
      </c>
      <c r="I74" s="42" t="s">
        <v>281</v>
      </c>
      <c r="J74" s="42" t="s">
        <v>9</v>
      </c>
      <c r="K74" s="42" t="s">
        <v>52</v>
      </c>
      <c r="L74" s="42" t="s">
        <v>282</v>
      </c>
      <c r="M74" s="36">
        <f t="shared" ref="M74" si="3">O74+Q74</f>
        <v>623.4</v>
      </c>
      <c r="N74" s="40" t="s">
        <v>9</v>
      </c>
      <c r="O74" s="36">
        <v>623.4</v>
      </c>
      <c r="P74" s="36" t="s">
        <v>9</v>
      </c>
      <c r="Q74" s="36">
        <v>0</v>
      </c>
      <c r="R74" s="36" t="s">
        <v>9</v>
      </c>
    </row>
    <row r="75" spans="1:21" ht="25.5" x14ac:dyDescent="0.2">
      <c r="A75" s="35">
        <v>12</v>
      </c>
      <c r="B75" s="9" t="s">
        <v>223</v>
      </c>
      <c r="C75" s="9" t="s">
        <v>50</v>
      </c>
      <c r="D75" s="13" t="s">
        <v>198</v>
      </c>
      <c r="E75" s="3" t="s">
        <v>43</v>
      </c>
      <c r="F75" s="3" t="s">
        <v>78</v>
      </c>
      <c r="G75" s="3" t="s">
        <v>79</v>
      </c>
      <c r="H75" s="3" t="s">
        <v>9</v>
      </c>
      <c r="I75" s="3" t="s">
        <v>14</v>
      </c>
      <c r="J75" s="3" t="s">
        <v>9</v>
      </c>
      <c r="K75" s="3" t="s">
        <v>47</v>
      </c>
      <c r="L75" s="3" t="s">
        <v>14</v>
      </c>
      <c r="M75" s="5">
        <v>58.134999999999998</v>
      </c>
      <c r="N75" s="14" t="s">
        <v>9</v>
      </c>
      <c r="O75" s="5" t="s">
        <v>14</v>
      </c>
      <c r="P75" s="5" t="s">
        <v>9</v>
      </c>
      <c r="Q75" s="5" t="s">
        <v>14</v>
      </c>
      <c r="R75" s="5" t="s">
        <v>9</v>
      </c>
    </row>
    <row r="76" spans="1:21" ht="25.5" x14ac:dyDescent="0.2">
      <c r="A76" s="35">
        <v>13</v>
      </c>
      <c r="B76" s="3" t="s">
        <v>224</v>
      </c>
      <c r="C76" s="2" t="s">
        <v>50</v>
      </c>
      <c r="D76" s="13" t="s">
        <v>198</v>
      </c>
      <c r="E76" s="3" t="s">
        <v>43</v>
      </c>
      <c r="F76" s="3" t="s">
        <v>44</v>
      </c>
      <c r="G76" s="3" t="s">
        <v>66</v>
      </c>
      <c r="H76" s="3" t="s">
        <v>9</v>
      </c>
      <c r="I76" s="3" t="s">
        <v>225</v>
      </c>
      <c r="J76" s="3" t="s">
        <v>9</v>
      </c>
      <c r="K76" s="3" t="s">
        <v>226</v>
      </c>
      <c r="L76" s="3" t="s">
        <v>14</v>
      </c>
      <c r="M76" s="5" t="s">
        <v>14</v>
      </c>
      <c r="N76" s="14" t="s">
        <v>9</v>
      </c>
      <c r="O76" s="5" t="s">
        <v>14</v>
      </c>
      <c r="P76" s="5" t="s">
        <v>9</v>
      </c>
      <c r="Q76" s="5" t="s">
        <v>14</v>
      </c>
      <c r="R76" s="5" t="s">
        <v>9</v>
      </c>
    </row>
    <row r="77" spans="1:21" ht="38.25" x14ac:dyDescent="0.2">
      <c r="A77" s="35">
        <v>14</v>
      </c>
      <c r="B77" s="12" t="s">
        <v>227</v>
      </c>
      <c r="C77" s="2" t="s">
        <v>50</v>
      </c>
      <c r="D77" s="13" t="s">
        <v>198</v>
      </c>
      <c r="E77" s="3" t="s">
        <v>43</v>
      </c>
      <c r="F77" s="3" t="s">
        <v>78</v>
      </c>
      <c r="G77" s="3" t="s">
        <v>79</v>
      </c>
      <c r="H77" s="3" t="s">
        <v>9</v>
      </c>
      <c r="I77" s="3" t="s">
        <v>14</v>
      </c>
      <c r="J77" s="3" t="s">
        <v>9</v>
      </c>
      <c r="K77" s="12" t="s">
        <v>228</v>
      </c>
      <c r="L77" s="3" t="s">
        <v>14</v>
      </c>
      <c r="M77" s="5">
        <v>15</v>
      </c>
      <c r="N77" s="14" t="s">
        <v>9</v>
      </c>
      <c r="O77" s="5" t="s">
        <v>14</v>
      </c>
      <c r="P77" s="5" t="s">
        <v>9</v>
      </c>
      <c r="Q77" s="5" t="s">
        <v>14</v>
      </c>
      <c r="R77" s="5" t="s">
        <v>9</v>
      </c>
    </row>
    <row r="78" spans="1:21" ht="25.5" x14ac:dyDescent="0.2">
      <c r="A78" s="35">
        <v>15</v>
      </c>
      <c r="B78" s="12" t="s">
        <v>229</v>
      </c>
      <c r="C78" s="2" t="s">
        <v>50</v>
      </c>
      <c r="D78" s="13" t="s">
        <v>198</v>
      </c>
      <c r="E78" s="3" t="s">
        <v>43</v>
      </c>
      <c r="F78" s="3" t="s">
        <v>78</v>
      </c>
      <c r="G78" s="3" t="s">
        <v>79</v>
      </c>
      <c r="H78" s="3" t="s">
        <v>9</v>
      </c>
      <c r="I78" s="3" t="s">
        <v>14</v>
      </c>
      <c r="J78" s="3" t="s">
        <v>9</v>
      </c>
      <c r="K78" s="12" t="s">
        <v>228</v>
      </c>
      <c r="L78" s="3" t="s">
        <v>14</v>
      </c>
      <c r="M78" s="5">
        <v>15</v>
      </c>
      <c r="N78" s="14" t="s">
        <v>9</v>
      </c>
      <c r="O78" s="5" t="s">
        <v>14</v>
      </c>
      <c r="P78" s="5" t="s">
        <v>9</v>
      </c>
      <c r="Q78" s="5" t="s">
        <v>14</v>
      </c>
      <c r="R78" s="5" t="s">
        <v>9</v>
      </c>
    </row>
    <row r="79" spans="1:21" ht="25.5" x14ac:dyDescent="0.2">
      <c r="A79" s="35">
        <v>16</v>
      </c>
      <c r="B79" s="12" t="s">
        <v>230</v>
      </c>
      <c r="C79" s="2" t="s">
        <v>50</v>
      </c>
      <c r="D79" s="13" t="s">
        <v>198</v>
      </c>
      <c r="E79" s="3" t="s">
        <v>43</v>
      </c>
      <c r="F79" s="3" t="s">
        <v>78</v>
      </c>
      <c r="G79" s="3" t="s">
        <v>79</v>
      </c>
      <c r="H79" s="3" t="s">
        <v>9</v>
      </c>
      <c r="I79" s="3" t="s">
        <v>14</v>
      </c>
      <c r="J79" s="3" t="s">
        <v>9</v>
      </c>
      <c r="K79" s="12" t="s">
        <v>228</v>
      </c>
      <c r="L79" s="3" t="s">
        <v>14</v>
      </c>
      <c r="M79" s="5">
        <v>15</v>
      </c>
      <c r="N79" s="14" t="s">
        <v>9</v>
      </c>
      <c r="O79" s="5" t="s">
        <v>14</v>
      </c>
      <c r="P79" s="5" t="s">
        <v>9</v>
      </c>
      <c r="Q79" s="5" t="s">
        <v>14</v>
      </c>
      <c r="R79" s="5" t="s">
        <v>9</v>
      </c>
    </row>
    <row r="80" spans="1:21" ht="25.5" x14ac:dyDescent="0.2">
      <c r="A80" s="35">
        <v>17</v>
      </c>
      <c r="B80" s="12" t="s">
        <v>231</v>
      </c>
      <c r="C80" s="2" t="s">
        <v>50</v>
      </c>
      <c r="D80" s="13" t="s">
        <v>198</v>
      </c>
      <c r="E80" s="3" t="s">
        <v>43</v>
      </c>
      <c r="F80" s="3" t="s">
        <v>78</v>
      </c>
      <c r="G80" s="3" t="s">
        <v>79</v>
      </c>
      <c r="H80" s="3" t="s">
        <v>9</v>
      </c>
      <c r="I80" s="3" t="s">
        <v>14</v>
      </c>
      <c r="J80" s="3" t="s">
        <v>9</v>
      </c>
      <c r="K80" s="12" t="s">
        <v>228</v>
      </c>
      <c r="L80" s="3" t="s">
        <v>14</v>
      </c>
      <c r="M80" s="5">
        <v>15</v>
      </c>
      <c r="N80" s="14" t="s">
        <v>9</v>
      </c>
      <c r="O80" s="5" t="s">
        <v>14</v>
      </c>
      <c r="P80" s="5" t="s">
        <v>9</v>
      </c>
      <c r="Q80" s="5" t="s">
        <v>14</v>
      </c>
      <c r="R80" s="5" t="s">
        <v>9</v>
      </c>
    </row>
    <row r="81" spans="1:18" ht="25.5" x14ac:dyDescent="0.2">
      <c r="A81" s="35">
        <v>18</v>
      </c>
      <c r="B81" s="12" t="s">
        <v>232</v>
      </c>
      <c r="C81" s="2" t="s">
        <v>50</v>
      </c>
      <c r="D81" s="13" t="s">
        <v>198</v>
      </c>
      <c r="E81" s="3" t="s">
        <v>43</v>
      </c>
      <c r="F81" s="3" t="s">
        <v>78</v>
      </c>
      <c r="G81" s="3" t="s">
        <v>79</v>
      </c>
      <c r="H81" s="3" t="s">
        <v>9</v>
      </c>
      <c r="I81" s="3" t="s">
        <v>14</v>
      </c>
      <c r="J81" s="3" t="s">
        <v>9</v>
      </c>
      <c r="K81" s="12" t="s">
        <v>228</v>
      </c>
      <c r="L81" s="3" t="s">
        <v>14</v>
      </c>
      <c r="M81" s="5">
        <v>15</v>
      </c>
      <c r="N81" s="14" t="s">
        <v>9</v>
      </c>
      <c r="O81" s="5" t="s">
        <v>14</v>
      </c>
      <c r="P81" s="5" t="s">
        <v>9</v>
      </c>
      <c r="Q81" s="5" t="s">
        <v>14</v>
      </c>
      <c r="R81" s="5" t="s">
        <v>9</v>
      </c>
    </row>
    <row r="82" spans="1:18" ht="25.5" x14ac:dyDescent="0.2">
      <c r="A82" s="35">
        <v>19</v>
      </c>
      <c r="B82" s="12" t="s">
        <v>233</v>
      </c>
      <c r="C82" s="2" t="s">
        <v>50</v>
      </c>
      <c r="D82" s="13" t="s">
        <v>198</v>
      </c>
      <c r="E82" s="3" t="s">
        <v>43</v>
      </c>
      <c r="F82" s="3" t="s">
        <v>78</v>
      </c>
      <c r="G82" s="3" t="s">
        <v>79</v>
      </c>
      <c r="H82" s="3" t="s">
        <v>9</v>
      </c>
      <c r="I82" s="3" t="s">
        <v>14</v>
      </c>
      <c r="J82" s="3" t="s">
        <v>9</v>
      </c>
      <c r="K82" s="12" t="s">
        <v>228</v>
      </c>
      <c r="L82" s="3" t="s">
        <v>14</v>
      </c>
      <c r="M82" s="5">
        <v>15</v>
      </c>
      <c r="N82" s="14" t="s">
        <v>9</v>
      </c>
      <c r="O82" s="5" t="s">
        <v>14</v>
      </c>
      <c r="P82" s="5" t="s">
        <v>9</v>
      </c>
      <c r="Q82" s="5" t="s">
        <v>14</v>
      </c>
      <c r="R82" s="5" t="s">
        <v>9</v>
      </c>
    </row>
    <row r="83" spans="1:18" ht="25.5" x14ac:dyDescent="0.2">
      <c r="A83" s="35">
        <v>20</v>
      </c>
      <c r="B83" s="12" t="s">
        <v>234</v>
      </c>
      <c r="C83" s="2" t="s">
        <v>50</v>
      </c>
      <c r="D83" s="13" t="s">
        <v>198</v>
      </c>
      <c r="E83" s="3" t="s">
        <v>43</v>
      </c>
      <c r="F83" s="3" t="s">
        <v>78</v>
      </c>
      <c r="G83" s="3" t="s">
        <v>79</v>
      </c>
      <c r="H83" s="3" t="s">
        <v>9</v>
      </c>
      <c r="I83" s="3" t="s">
        <v>14</v>
      </c>
      <c r="J83" s="3" t="s">
        <v>9</v>
      </c>
      <c r="K83" s="12" t="s">
        <v>228</v>
      </c>
      <c r="L83" s="3" t="s">
        <v>14</v>
      </c>
      <c r="M83" s="5">
        <v>5</v>
      </c>
      <c r="N83" s="14" t="s">
        <v>9</v>
      </c>
      <c r="O83" s="5" t="s">
        <v>14</v>
      </c>
      <c r="P83" s="5" t="s">
        <v>9</v>
      </c>
      <c r="Q83" s="5" t="s">
        <v>14</v>
      </c>
      <c r="R83" s="5" t="s">
        <v>9</v>
      </c>
    </row>
    <row r="84" spans="1:18" ht="25.5" x14ac:dyDescent="0.2">
      <c r="A84" s="35">
        <v>21</v>
      </c>
      <c r="B84" s="12" t="s">
        <v>235</v>
      </c>
      <c r="C84" s="2" t="s">
        <v>50</v>
      </c>
      <c r="D84" s="13" t="s">
        <v>198</v>
      </c>
      <c r="E84" s="3" t="s">
        <v>43</v>
      </c>
      <c r="F84" s="3" t="s">
        <v>78</v>
      </c>
      <c r="G84" s="3" t="s">
        <v>79</v>
      </c>
      <c r="H84" s="3" t="s">
        <v>9</v>
      </c>
      <c r="I84" s="3" t="s">
        <v>14</v>
      </c>
      <c r="J84" s="3" t="s">
        <v>9</v>
      </c>
      <c r="K84" s="12" t="s">
        <v>228</v>
      </c>
      <c r="L84" s="3" t="s">
        <v>14</v>
      </c>
      <c r="M84" s="5">
        <v>15</v>
      </c>
      <c r="N84" s="14" t="s">
        <v>9</v>
      </c>
      <c r="O84" s="5" t="s">
        <v>14</v>
      </c>
      <c r="P84" s="5" t="s">
        <v>9</v>
      </c>
      <c r="Q84" s="5" t="s">
        <v>14</v>
      </c>
      <c r="R84" s="5" t="s">
        <v>9</v>
      </c>
    </row>
    <row r="85" spans="1:18" ht="25.5" x14ac:dyDescent="0.2">
      <c r="A85" s="35">
        <v>22</v>
      </c>
      <c r="B85" s="12" t="s">
        <v>236</v>
      </c>
      <c r="C85" s="2" t="s">
        <v>50</v>
      </c>
      <c r="D85" s="13" t="s">
        <v>198</v>
      </c>
      <c r="E85" s="3" t="s">
        <v>43</v>
      </c>
      <c r="F85" s="3" t="s">
        <v>78</v>
      </c>
      <c r="G85" s="3" t="s">
        <v>79</v>
      </c>
      <c r="H85" s="3" t="s">
        <v>9</v>
      </c>
      <c r="I85" s="3" t="s">
        <v>14</v>
      </c>
      <c r="J85" s="3" t="s">
        <v>9</v>
      </c>
      <c r="K85" s="12" t="s">
        <v>228</v>
      </c>
      <c r="L85" s="3" t="s">
        <v>14</v>
      </c>
      <c r="M85" s="5">
        <v>15</v>
      </c>
      <c r="N85" s="14" t="s">
        <v>9</v>
      </c>
      <c r="O85" s="5" t="s">
        <v>14</v>
      </c>
      <c r="P85" s="5" t="s">
        <v>9</v>
      </c>
      <c r="Q85" s="5" t="s">
        <v>14</v>
      </c>
      <c r="R85" s="5" t="s">
        <v>9</v>
      </c>
    </row>
    <row r="86" spans="1:18" ht="25.5" x14ac:dyDescent="0.2">
      <c r="A86" s="35">
        <v>23</v>
      </c>
      <c r="B86" s="12" t="s">
        <v>237</v>
      </c>
      <c r="C86" s="2" t="s">
        <v>50</v>
      </c>
      <c r="D86" s="13" t="s">
        <v>198</v>
      </c>
      <c r="E86" s="3" t="s">
        <v>43</v>
      </c>
      <c r="F86" s="3" t="s">
        <v>78</v>
      </c>
      <c r="G86" s="3" t="s">
        <v>79</v>
      </c>
      <c r="H86" s="3" t="s">
        <v>9</v>
      </c>
      <c r="I86" s="3" t="s">
        <v>14</v>
      </c>
      <c r="J86" s="3" t="s">
        <v>9</v>
      </c>
      <c r="K86" s="12" t="s">
        <v>228</v>
      </c>
      <c r="L86" s="3" t="s">
        <v>14</v>
      </c>
      <c r="M86" s="5">
        <v>15</v>
      </c>
      <c r="N86" s="14" t="s">
        <v>9</v>
      </c>
      <c r="O86" s="5" t="s">
        <v>14</v>
      </c>
      <c r="P86" s="5" t="s">
        <v>9</v>
      </c>
      <c r="Q86" s="5" t="s">
        <v>14</v>
      </c>
      <c r="R86" s="5" t="s">
        <v>9</v>
      </c>
    </row>
    <row r="87" spans="1:18" ht="25.5" x14ac:dyDescent="0.2">
      <c r="A87" s="35">
        <v>24</v>
      </c>
      <c r="B87" s="12" t="s">
        <v>238</v>
      </c>
      <c r="C87" s="2" t="s">
        <v>50</v>
      </c>
      <c r="D87" s="13" t="s">
        <v>198</v>
      </c>
      <c r="E87" s="3" t="s">
        <v>43</v>
      </c>
      <c r="F87" s="3" t="s">
        <v>78</v>
      </c>
      <c r="G87" s="3" t="s">
        <v>79</v>
      </c>
      <c r="H87" s="3" t="s">
        <v>9</v>
      </c>
      <c r="I87" s="3" t="s">
        <v>14</v>
      </c>
      <c r="J87" s="3" t="s">
        <v>9</v>
      </c>
      <c r="K87" s="12" t="s">
        <v>228</v>
      </c>
      <c r="L87" s="3" t="s">
        <v>14</v>
      </c>
      <c r="M87" s="5">
        <v>13.5</v>
      </c>
      <c r="N87" s="14" t="s">
        <v>9</v>
      </c>
      <c r="O87" s="5" t="s">
        <v>14</v>
      </c>
      <c r="P87" s="5" t="s">
        <v>9</v>
      </c>
      <c r="Q87" s="5" t="s">
        <v>14</v>
      </c>
      <c r="R87" s="5" t="s">
        <v>9</v>
      </c>
    </row>
    <row r="88" spans="1:18" ht="25.5" x14ac:dyDescent="0.2">
      <c r="A88" s="35">
        <v>25</v>
      </c>
      <c r="B88" s="12" t="s">
        <v>239</v>
      </c>
      <c r="C88" s="2" t="s">
        <v>50</v>
      </c>
      <c r="D88" s="13" t="s">
        <v>198</v>
      </c>
      <c r="E88" s="3" t="s">
        <v>43</v>
      </c>
      <c r="F88" s="3" t="s">
        <v>78</v>
      </c>
      <c r="G88" s="3" t="s">
        <v>79</v>
      </c>
      <c r="H88" s="3" t="s">
        <v>9</v>
      </c>
      <c r="I88" s="3" t="s">
        <v>14</v>
      </c>
      <c r="J88" s="3" t="s">
        <v>9</v>
      </c>
      <c r="K88" s="12" t="s">
        <v>228</v>
      </c>
      <c r="L88" s="3" t="s">
        <v>14</v>
      </c>
      <c r="M88" s="5">
        <v>13.5</v>
      </c>
      <c r="N88" s="14" t="s">
        <v>9</v>
      </c>
      <c r="O88" s="5" t="s">
        <v>14</v>
      </c>
      <c r="P88" s="5" t="s">
        <v>9</v>
      </c>
      <c r="Q88" s="5" t="s">
        <v>14</v>
      </c>
      <c r="R88" s="5" t="s">
        <v>9</v>
      </c>
    </row>
    <row r="89" spans="1:18" ht="25.5" x14ac:dyDescent="0.2">
      <c r="A89" s="35">
        <v>26</v>
      </c>
      <c r="B89" s="12" t="s">
        <v>240</v>
      </c>
      <c r="C89" s="2" t="s">
        <v>50</v>
      </c>
      <c r="D89" s="13" t="s">
        <v>198</v>
      </c>
      <c r="E89" s="3" t="s">
        <v>43</v>
      </c>
      <c r="F89" s="3" t="s">
        <v>78</v>
      </c>
      <c r="G89" s="3" t="s">
        <v>79</v>
      </c>
      <c r="H89" s="3" t="s">
        <v>9</v>
      </c>
      <c r="I89" s="3" t="s">
        <v>14</v>
      </c>
      <c r="J89" s="3" t="s">
        <v>9</v>
      </c>
      <c r="K89" s="12" t="s">
        <v>228</v>
      </c>
      <c r="L89" s="3" t="s">
        <v>14</v>
      </c>
      <c r="M89" s="5">
        <v>6</v>
      </c>
      <c r="N89" s="14" t="s">
        <v>9</v>
      </c>
      <c r="O89" s="5" t="s">
        <v>14</v>
      </c>
      <c r="P89" s="5" t="s">
        <v>9</v>
      </c>
      <c r="Q89" s="5" t="s">
        <v>14</v>
      </c>
      <c r="R89" s="5" t="s">
        <v>9</v>
      </c>
    </row>
    <row r="90" spans="1:18" ht="25.5" x14ac:dyDescent="0.2">
      <c r="A90" s="35">
        <v>27</v>
      </c>
      <c r="B90" s="12" t="s">
        <v>241</v>
      </c>
      <c r="C90" s="2" t="s">
        <v>50</v>
      </c>
      <c r="D90" s="13" t="s">
        <v>198</v>
      </c>
      <c r="E90" s="3" t="s">
        <v>43</v>
      </c>
      <c r="F90" s="3" t="s">
        <v>78</v>
      </c>
      <c r="G90" s="3" t="s">
        <v>79</v>
      </c>
      <c r="H90" s="3" t="s">
        <v>9</v>
      </c>
      <c r="I90" s="3" t="s">
        <v>14</v>
      </c>
      <c r="J90" s="3" t="s">
        <v>9</v>
      </c>
      <c r="K90" s="12" t="s">
        <v>228</v>
      </c>
      <c r="L90" s="3" t="s">
        <v>14</v>
      </c>
      <c r="M90" s="5">
        <v>15</v>
      </c>
      <c r="N90" s="14" t="s">
        <v>9</v>
      </c>
      <c r="O90" s="5" t="s">
        <v>14</v>
      </c>
      <c r="P90" s="5" t="s">
        <v>9</v>
      </c>
      <c r="Q90" s="5" t="s">
        <v>14</v>
      </c>
      <c r="R90" s="5" t="s">
        <v>9</v>
      </c>
    </row>
    <row r="91" spans="1:18" ht="25.5" x14ac:dyDescent="0.2">
      <c r="A91" s="35">
        <v>28</v>
      </c>
      <c r="B91" s="12" t="s">
        <v>242</v>
      </c>
      <c r="C91" s="2" t="s">
        <v>50</v>
      </c>
      <c r="D91" s="13" t="s">
        <v>198</v>
      </c>
      <c r="E91" s="3" t="s">
        <v>43</v>
      </c>
      <c r="F91" s="3" t="s">
        <v>78</v>
      </c>
      <c r="G91" s="3" t="s">
        <v>79</v>
      </c>
      <c r="H91" s="3" t="s">
        <v>9</v>
      </c>
      <c r="I91" s="3" t="s">
        <v>14</v>
      </c>
      <c r="J91" s="3" t="s">
        <v>9</v>
      </c>
      <c r="K91" s="12" t="s">
        <v>228</v>
      </c>
      <c r="L91" s="3" t="s">
        <v>14</v>
      </c>
      <c r="M91" s="5">
        <v>15</v>
      </c>
      <c r="N91" s="14" t="s">
        <v>9</v>
      </c>
      <c r="O91" s="5" t="s">
        <v>14</v>
      </c>
      <c r="P91" s="5" t="s">
        <v>9</v>
      </c>
      <c r="Q91" s="5" t="s">
        <v>14</v>
      </c>
      <c r="R91" s="5" t="s">
        <v>9</v>
      </c>
    </row>
    <row r="92" spans="1:18" ht="25.5" x14ac:dyDescent="0.2">
      <c r="A92" s="35">
        <v>29</v>
      </c>
      <c r="B92" s="12" t="s">
        <v>243</v>
      </c>
      <c r="C92" s="2" t="s">
        <v>50</v>
      </c>
      <c r="D92" s="13" t="s">
        <v>198</v>
      </c>
      <c r="E92" s="3" t="s">
        <v>43</v>
      </c>
      <c r="F92" s="3" t="s">
        <v>78</v>
      </c>
      <c r="G92" s="3" t="s">
        <v>79</v>
      </c>
      <c r="H92" s="3" t="s">
        <v>9</v>
      </c>
      <c r="I92" s="3" t="s">
        <v>14</v>
      </c>
      <c r="J92" s="3" t="s">
        <v>9</v>
      </c>
      <c r="K92" s="12" t="s">
        <v>228</v>
      </c>
      <c r="L92" s="3" t="s">
        <v>14</v>
      </c>
      <c r="M92" s="5">
        <v>22.5</v>
      </c>
      <c r="N92" s="14" t="s">
        <v>9</v>
      </c>
      <c r="O92" s="5" t="s">
        <v>14</v>
      </c>
      <c r="P92" s="5" t="s">
        <v>9</v>
      </c>
      <c r="Q92" s="5" t="s">
        <v>14</v>
      </c>
      <c r="R92" s="5" t="s">
        <v>9</v>
      </c>
    </row>
    <row r="93" spans="1:18" ht="25.5" x14ac:dyDescent="0.2">
      <c r="A93" s="35">
        <v>30</v>
      </c>
      <c r="B93" s="12" t="s">
        <v>244</v>
      </c>
      <c r="C93" s="2" t="s">
        <v>50</v>
      </c>
      <c r="D93" s="13" t="s">
        <v>198</v>
      </c>
      <c r="E93" s="3" t="s">
        <v>43</v>
      </c>
      <c r="F93" s="3" t="s">
        <v>78</v>
      </c>
      <c r="G93" s="3" t="s">
        <v>79</v>
      </c>
      <c r="H93" s="3" t="s">
        <v>9</v>
      </c>
      <c r="I93" s="3" t="s">
        <v>14</v>
      </c>
      <c r="J93" s="3" t="s">
        <v>9</v>
      </c>
      <c r="K93" s="12" t="s">
        <v>228</v>
      </c>
      <c r="L93" s="3" t="s">
        <v>14</v>
      </c>
      <c r="M93" s="5">
        <v>6</v>
      </c>
      <c r="N93" s="14" t="s">
        <v>9</v>
      </c>
      <c r="O93" s="5" t="s">
        <v>14</v>
      </c>
      <c r="P93" s="5" t="s">
        <v>9</v>
      </c>
      <c r="Q93" s="5" t="s">
        <v>14</v>
      </c>
      <c r="R93" s="5" t="s">
        <v>9</v>
      </c>
    </row>
    <row r="94" spans="1:18" ht="25.5" x14ac:dyDescent="0.2">
      <c r="A94" s="35">
        <v>31</v>
      </c>
      <c r="B94" s="12" t="s">
        <v>245</v>
      </c>
      <c r="C94" s="2" t="s">
        <v>50</v>
      </c>
      <c r="D94" s="13" t="s">
        <v>198</v>
      </c>
      <c r="E94" s="3" t="s">
        <v>43</v>
      </c>
      <c r="F94" s="3" t="s">
        <v>78</v>
      </c>
      <c r="G94" s="3" t="s">
        <v>79</v>
      </c>
      <c r="H94" s="3" t="s">
        <v>9</v>
      </c>
      <c r="I94" s="3" t="s">
        <v>14</v>
      </c>
      <c r="J94" s="3" t="s">
        <v>9</v>
      </c>
      <c r="K94" s="12" t="s">
        <v>228</v>
      </c>
      <c r="L94" s="3" t="s">
        <v>14</v>
      </c>
      <c r="M94" s="5">
        <v>15</v>
      </c>
      <c r="N94" s="14" t="s">
        <v>9</v>
      </c>
      <c r="O94" s="5" t="s">
        <v>14</v>
      </c>
      <c r="P94" s="5" t="s">
        <v>9</v>
      </c>
      <c r="Q94" s="5" t="s">
        <v>14</v>
      </c>
      <c r="R94" s="5" t="s">
        <v>9</v>
      </c>
    </row>
    <row r="95" spans="1:18" ht="25.5" x14ac:dyDescent="0.2">
      <c r="A95" s="35">
        <v>32</v>
      </c>
      <c r="B95" s="12" t="s">
        <v>246</v>
      </c>
      <c r="C95" s="2" t="s">
        <v>50</v>
      </c>
      <c r="D95" s="13" t="s">
        <v>198</v>
      </c>
      <c r="E95" s="3" t="s">
        <v>43</v>
      </c>
      <c r="F95" s="3" t="s">
        <v>78</v>
      </c>
      <c r="G95" s="3" t="s">
        <v>79</v>
      </c>
      <c r="H95" s="3" t="s">
        <v>9</v>
      </c>
      <c r="I95" s="3" t="s">
        <v>14</v>
      </c>
      <c r="J95" s="3" t="s">
        <v>9</v>
      </c>
      <c r="K95" s="12" t="s">
        <v>228</v>
      </c>
      <c r="L95" s="3" t="s">
        <v>14</v>
      </c>
      <c r="M95" s="5">
        <v>40.5</v>
      </c>
      <c r="N95" s="14" t="s">
        <v>9</v>
      </c>
      <c r="O95" s="5" t="s">
        <v>14</v>
      </c>
      <c r="P95" s="5" t="s">
        <v>9</v>
      </c>
      <c r="Q95" s="5" t="s">
        <v>14</v>
      </c>
      <c r="R95" s="5" t="s">
        <v>9</v>
      </c>
    </row>
    <row r="96" spans="1:18" ht="25.5" x14ac:dyDescent="0.2">
      <c r="A96" s="35">
        <v>33</v>
      </c>
      <c r="B96" s="12" t="s">
        <v>247</v>
      </c>
      <c r="C96" s="2" t="s">
        <v>50</v>
      </c>
      <c r="D96" s="13" t="s">
        <v>198</v>
      </c>
      <c r="E96" s="3" t="s">
        <v>43</v>
      </c>
      <c r="F96" s="3" t="s">
        <v>78</v>
      </c>
      <c r="G96" s="3" t="s">
        <v>79</v>
      </c>
      <c r="H96" s="3" t="s">
        <v>9</v>
      </c>
      <c r="I96" s="3" t="s">
        <v>14</v>
      </c>
      <c r="J96" s="3" t="s">
        <v>9</v>
      </c>
      <c r="K96" s="12" t="s">
        <v>228</v>
      </c>
      <c r="L96" s="3" t="s">
        <v>14</v>
      </c>
      <c r="M96" s="5">
        <v>34.5</v>
      </c>
      <c r="N96" s="14" t="s">
        <v>9</v>
      </c>
      <c r="O96" s="5" t="s">
        <v>14</v>
      </c>
      <c r="P96" s="5" t="s">
        <v>9</v>
      </c>
      <c r="Q96" s="5" t="s">
        <v>14</v>
      </c>
      <c r="R96" s="5" t="s">
        <v>9</v>
      </c>
    </row>
    <row r="97" spans="1:18" ht="66" customHeight="1" x14ac:dyDescent="0.2">
      <c r="A97" s="35">
        <v>34</v>
      </c>
      <c r="B97" s="12" t="s">
        <v>248</v>
      </c>
      <c r="C97" s="12" t="s">
        <v>50</v>
      </c>
      <c r="D97" s="12" t="s">
        <v>198</v>
      </c>
      <c r="E97" s="12" t="s">
        <v>43</v>
      </c>
      <c r="F97" s="12" t="s">
        <v>78</v>
      </c>
      <c r="G97" s="12" t="s">
        <v>79</v>
      </c>
      <c r="H97" s="12" t="s">
        <v>9</v>
      </c>
      <c r="I97" s="12" t="s">
        <v>208</v>
      </c>
      <c r="J97" s="12" t="s">
        <v>9</v>
      </c>
      <c r="K97" s="12" t="s">
        <v>134</v>
      </c>
      <c r="L97" s="12" t="s">
        <v>14</v>
      </c>
      <c r="M97" s="12" t="s">
        <v>14</v>
      </c>
      <c r="N97" s="12" t="s">
        <v>9</v>
      </c>
      <c r="O97" s="12" t="s">
        <v>14</v>
      </c>
      <c r="P97" s="12" t="s">
        <v>9</v>
      </c>
      <c r="Q97" s="12" t="s">
        <v>14</v>
      </c>
      <c r="R97" s="12" t="s">
        <v>9</v>
      </c>
    </row>
    <row r="98" spans="1:18" ht="25.5" x14ac:dyDescent="0.2">
      <c r="A98" s="35">
        <v>35</v>
      </c>
      <c r="B98" s="12" t="s">
        <v>249</v>
      </c>
      <c r="C98" s="12" t="s">
        <v>120</v>
      </c>
      <c r="D98" s="13" t="s">
        <v>198</v>
      </c>
      <c r="E98" s="12" t="s">
        <v>43</v>
      </c>
      <c r="F98" s="12" t="s">
        <v>250</v>
      </c>
      <c r="G98" s="12" t="s">
        <v>66</v>
      </c>
      <c r="H98" s="12" t="s">
        <v>251</v>
      </c>
      <c r="I98" s="12" t="s">
        <v>252</v>
      </c>
      <c r="J98" s="12" t="s">
        <v>9</v>
      </c>
      <c r="K98" s="12" t="s">
        <v>253</v>
      </c>
      <c r="L98" s="12" t="s">
        <v>14</v>
      </c>
      <c r="M98" s="12" t="s">
        <v>14</v>
      </c>
      <c r="N98" s="12" t="s">
        <v>14</v>
      </c>
      <c r="O98" s="12" t="s">
        <v>14</v>
      </c>
      <c r="P98" s="12" t="s">
        <v>14</v>
      </c>
      <c r="Q98" s="12" t="s">
        <v>14</v>
      </c>
      <c r="R98" s="12" t="s">
        <v>14</v>
      </c>
    </row>
    <row r="99" spans="1:18" ht="47.25" customHeight="1" x14ac:dyDescent="0.2">
      <c r="B99" s="16"/>
      <c r="M99" s="11"/>
    </row>
    <row r="100" spans="1:18" ht="40.5" customHeight="1" x14ac:dyDescent="0.2">
      <c r="B100" s="16"/>
      <c r="M100" s="11"/>
      <c r="O100" s="11"/>
    </row>
    <row r="101" spans="1:18" ht="48.75" customHeight="1" x14ac:dyDescent="0.2">
      <c r="B101" s="16"/>
      <c r="M101" s="11"/>
      <c r="O101" s="11"/>
      <c r="Q101" s="11"/>
    </row>
    <row r="102" spans="1:18" ht="47.25" customHeight="1" x14ac:dyDescent="0.2">
      <c r="B102" s="16"/>
      <c r="M102" s="11"/>
    </row>
    <row r="103" spans="1:18" ht="35.25" customHeight="1" x14ac:dyDescent="0.2">
      <c r="B103" s="16"/>
    </row>
    <row r="104" spans="1:18" ht="39.75" customHeight="1" x14ac:dyDescent="0.2">
      <c r="B104" s="16"/>
    </row>
    <row r="105" spans="1:18" ht="42.75" customHeight="1" x14ac:dyDescent="0.2">
      <c r="B105" s="16"/>
    </row>
    <row r="106" spans="1:18" ht="45" customHeight="1" x14ac:dyDescent="0.2">
      <c r="B106" s="16"/>
    </row>
    <row r="107" spans="1:18" ht="45" customHeight="1" x14ac:dyDescent="0.2">
      <c r="B107" s="16"/>
    </row>
    <row r="108" spans="1:18" ht="47.25" customHeight="1" x14ac:dyDescent="0.2">
      <c r="B108" s="16"/>
    </row>
    <row r="109" spans="1:18" ht="37.5" customHeight="1" x14ac:dyDescent="0.2">
      <c r="B109" s="16"/>
    </row>
    <row r="110" spans="1:18" ht="43.5" customHeight="1" x14ac:dyDescent="0.2">
      <c r="B110" s="16"/>
    </row>
    <row r="111" spans="1:18" ht="42.75" customHeight="1" x14ac:dyDescent="0.2">
      <c r="B111" s="16"/>
    </row>
    <row r="112" spans="1:18" ht="45" customHeight="1" x14ac:dyDescent="0.2"/>
    <row r="113" spans="2:2" ht="48" customHeight="1" x14ac:dyDescent="0.2"/>
    <row r="114" spans="2:2" ht="48.75" customHeight="1" x14ac:dyDescent="0.2">
      <c r="B114" s="17"/>
    </row>
    <row r="115" spans="2:2" ht="36.75" customHeight="1" x14ac:dyDescent="0.2"/>
    <row r="116" spans="2:2" ht="39.75" customHeight="1" x14ac:dyDescent="0.2"/>
    <row r="117" spans="2:2" ht="87" customHeight="1" x14ac:dyDescent="0.2"/>
    <row r="118" spans="2:2" ht="70.5" customHeight="1" x14ac:dyDescent="0.2"/>
    <row r="119" spans="2:2" ht="66" customHeight="1" x14ac:dyDescent="0.2"/>
    <row r="120" spans="2:2" ht="12.75" customHeight="1" x14ac:dyDescent="0.2"/>
    <row r="151" ht="100.5" customHeight="1" x14ac:dyDescent="0.2"/>
  </sheetData>
  <autoFilter ref="A2:R100"/>
  <mergeCells count="3">
    <mergeCell ref="A1:R1"/>
    <mergeCell ref="A4:R4"/>
    <mergeCell ref="A63:R63"/>
  </mergeCells>
  <pageMargins left="0.25" right="0.25" top="0.75" bottom="0.75" header="0.3" footer="0.3"/>
  <pageSetup paperSize="8" scale="50" fitToHeight="0" orientation="landscape" horizontalDpi="2147483648" verticalDpi="21474836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G6" sqref="G6"/>
    </sheetView>
  </sheetViews>
  <sheetFormatPr defaultColWidth="9" defaultRowHeight="15" x14ac:dyDescent="0.25"/>
  <cols>
    <col min="1" max="5" width="17.7109375" customWidth="1"/>
    <col min="6" max="6" width="23.42578125" customWidth="1"/>
    <col min="7" max="8" width="17.7109375" customWidth="1"/>
    <col min="9" max="9" width="19.140625" style="18" customWidth="1"/>
  </cols>
  <sheetData>
    <row r="1" spans="1:13" ht="25.5" x14ac:dyDescent="0.25">
      <c r="A1" s="19" t="s">
        <v>254</v>
      </c>
      <c r="B1" s="19" t="s">
        <v>255</v>
      </c>
      <c r="C1" s="19" t="s">
        <v>256</v>
      </c>
      <c r="D1" s="19" t="s">
        <v>257</v>
      </c>
      <c r="E1" s="19" t="s">
        <v>258</v>
      </c>
      <c r="F1" s="19" t="s">
        <v>259</v>
      </c>
      <c r="G1" s="20" t="s">
        <v>260</v>
      </c>
      <c r="H1" s="21" t="s">
        <v>261</v>
      </c>
    </row>
    <row r="2" spans="1:13" x14ac:dyDescent="0.25">
      <c r="A2" s="22" t="e">
        <f>SUM(#REF!)</f>
        <v>#REF!</v>
      </c>
      <c r="B2" s="22" t="e">
        <f>SUM(#REF!)</f>
        <v>#REF!</v>
      </c>
      <c r="C2" s="22" t="e">
        <f>A2-B2</f>
        <v>#REF!</v>
      </c>
      <c r="D2" s="22">
        <f>B5-B4</f>
        <v>5132160</v>
      </c>
      <c r="E2" s="22" t="e">
        <f>C2-D2-B4</f>
        <v>#REF!</v>
      </c>
      <c r="F2" s="22" t="e">
        <f>AVERAGE(#REF!)</f>
        <v>#REF!</v>
      </c>
      <c r="G2" s="23" t="e">
        <f>IF(SUM(#REF!)='info PPP'!C2,"верно","неверно")</f>
        <v>#REF!</v>
      </c>
      <c r="H2" s="24">
        <f>COUNT(#REF!)</f>
        <v>0</v>
      </c>
    </row>
    <row r="3" spans="1:13" x14ac:dyDescent="0.25">
      <c r="A3" s="25"/>
      <c r="B3" s="25"/>
      <c r="D3" s="53" t="s">
        <v>262</v>
      </c>
      <c r="E3" s="54"/>
      <c r="F3" s="55" t="s">
        <v>263</v>
      </c>
      <c r="G3" s="56"/>
      <c r="H3" s="55" t="s">
        <v>264</v>
      </c>
      <c r="I3" s="56"/>
    </row>
    <row r="4" spans="1:13" x14ac:dyDescent="0.25">
      <c r="A4" s="26" t="s">
        <v>265</v>
      </c>
      <c r="B4" s="26">
        <v>26227640</v>
      </c>
      <c r="D4" s="27" t="s">
        <v>266</v>
      </c>
      <c r="E4" s="28">
        <v>1</v>
      </c>
      <c r="F4" s="27" t="s">
        <v>267</v>
      </c>
      <c r="G4" s="29">
        <v>35</v>
      </c>
      <c r="H4" s="27" t="s">
        <v>268</v>
      </c>
      <c r="I4" s="22">
        <v>1</v>
      </c>
      <c r="J4" s="30"/>
      <c r="K4" s="30"/>
      <c r="L4" s="30"/>
      <c r="M4" s="30"/>
    </row>
    <row r="5" spans="1:13" ht="14.25" customHeight="1" x14ac:dyDescent="0.25">
      <c r="A5" s="26" t="s">
        <v>269</v>
      </c>
      <c r="B5" s="26">
        <v>31359800</v>
      </c>
      <c r="D5" s="27" t="s">
        <v>270</v>
      </c>
      <c r="E5" s="28">
        <f>H2-E6-E4</f>
        <v>-48</v>
      </c>
      <c r="F5" s="27" t="s">
        <v>271</v>
      </c>
      <c r="G5" s="29">
        <v>1</v>
      </c>
      <c r="H5" s="27" t="s">
        <v>272</v>
      </c>
      <c r="I5" s="22">
        <v>2</v>
      </c>
      <c r="J5" s="30"/>
      <c r="K5" s="30"/>
      <c r="L5" s="30"/>
      <c r="M5" s="30"/>
    </row>
    <row r="6" spans="1:13" ht="24.75" customHeight="1" x14ac:dyDescent="0.25">
      <c r="A6" s="31"/>
      <c r="B6" s="31"/>
      <c r="D6" s="27" t="s">
        <v>273</v>
      </c>
      <c r="E6" s="28">
        <v>47</v>
      </c>
      <c r="F6" s="27" t="s">
        <v>274</v>
      </c>
      <c r="G6" s="29">
        <v>5</v>
      </c>
      <c r="H6" s="27" t="s">
        <v>275</v>
      </c>
      <c r="I6" s="22">
        <v>32</v>
      </c>
      <c r="K6" s="30"/>
      <c r="L6" s="30"/>
      <c r="M6" s="30"/>
    </row>
    <row r="7" spans="1:13" x14ac:dyDescent="0.25">
      <c r="B7" t="s">
        <v>276</v>
      </c>
      <c r="F7" s="27" t="s">
        <v>277</v>
      </c>
      <c r="G7" s="29">
        <v>13</v>
      </c>
      <c r="H7" s="32"/>
      <c r="K7" s="30"/>
      <c r="L7" s="30"/>
      <c r="M7" s="30"/>
    </row>
    <row r="8" spans="1:13" x14ac:dyDescent="0.25">
      <c r="D8" s="33"/>
      <c r="F8" s="27" t="s">
        <v>278</v>
      </c>
      <c r="G8" s="29">
        <v>4</v>
      </c>
      <c r="K8" s="30"/>
      <c r="L8" s="30"/>
      <c r="M8" s="30"/>
    </row>
  </sheetData>
  <mergeCells count="3">
    <mergeCell ref="D3:E3"/>
    <mergeCell ref="F3:G3"/>
    <mergeCell ref="H3:I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ГЧП</vt:lpstr>
      <vt:lpstr>info PPP</vt:lpstr>
      <vt:lpstr>ГЧП!Область_печати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Попкова Анастасия Сергеевна</dc:creator>
  <cp:lastModifiedBy>Зайцева Алина Дмитриевна</cp:lastModifiedBy>
  <cp:revision>29</cp:revision>
  <dcterms:created xsi:type="dcterms:W3CDTF">2006-09-16T00:00:00Z</dcterms:created>
  <dcterms:modified xsi:type="dcterms:W3CDTF">2024-04-17T08:07:42Z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1049-11.2.0.9665</vt:lpwstr>
  </property>
</Properties>
</file>