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readedComments/threadedComment1.xml" ContentType="application/vnd.ms-excel.threadedcomment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ersons/person.xml" ContentType="application/vnd.ms-excel.person+xml"/>
  <Override PartName="/xl/comments2.xml" ContentType="application/vnd.openxmlformats-officedocument.spreadsheetml.comment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readedComments/threadedComment2.xml" ContentType="application/vnd.ms-excel.threadedcomment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1"/>
  </bookViews>
  <sheets>
    <sheet name="ИндТП" sheetId="1" state="visible" r:id="rId2"/>
    <sheet name="ИП" sheetId="2" state="visible" r:id="rId3"/>
    <sheet name="ГЧП" sheetId="3" state="visible" r:id="rId4"/>
    <sheet name="МИП" sheetId="4" state="visible" r:id="rId5"/>
    <sheet name="Реиндустриализация" sheetId="5" state="visible" r:id="rId6"/>
    <sheet name="info PPP" sheetId="6" state="hidden" r:id="rId7"/>
  </sheets>
  <definedNames>
    <definedName name="_xlnm._FilterDatabase" localSheetId="0" hidden="1">'ИндТП'!$A$3:$H$3</definedName>
    <definedName name="_xlnm.Print_Area" localSheetId="0">'ИндТП'!$A$1:$H$21</definedName>
    <definedName name="_xlnm._FilterDatabase" localSheetId="1" hidden="1">ИП!$A$2:$J$94</definedName>
    <definedName name="_xlnm._FilterDatabase" localSheetId="2" hidden="1">ГЧП!$A$2:$R$100</definedName>
    <definedName name="_xlnm.Print_Area" localSheetId="2">ГЧП!$A$1:$R$96</definedName>
    <definedName name="_xlnm._FilterDatabase" localSheetId="3" hidden="1">МИП!$A$2:$N$130</definedName>
    <definedName name="_xlnm._FilterDatabase" localSheetId="4" hidden="1">'Реиндустриализация'!$A$3:$L$3</definedName>
    <definedName name="_xlnm._FilterDatabase" localSheetId="0" hidden="1">'ИндТП'!$A$3:$H$3</definedName>
    <definedName name="_xlnm._FilterDatabase" localSheetId="2" hidden="1">ГЧП!$A$2:$R$100</definedName>
    <definedName name="_xlnm._FilterDatabase" localSheetId="3" hidden="1">МИП!$A$2:$N$130</definedName>
    <definedName name="_xlnm._FilterDatabase" localSheetId="4" hidden="1">'Реиндустриализация'!$A$3:$L$3</definedName>
  </definedNames>
  <calcPr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tc={0097000C-0042-4B1B-8735-00D100F300E6}</author>
  </authors>
  <commentList>
    <comment ref="H3" authorId="0" xr:uid="{0097000C-0042-4B1B-8735-00D100F300E6}">
      <text>
        <r>
          <rPr>
            <b/>
            <sz val="9"/>
            <rFont val="Tahoma"/>
          </rPr>
          <t>tc={006600B8-005E-4376-9C24-004C0051002F}:</t>
        </r>
        <r>
          <rPr>
            <sz val="9"/>
            <rFont val="Tahoma"/>
          </rPr>
          <t xml:space="preserve">
Попкова Анастасия Сергеевна:
Плановый (по бизнес-плану)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tc={00CE0017-0013-4648-A5BE-00CF00E9009E}</author>
  </authors>
  <commentList>
    <comment ref="I3" authorId="0" xr:uid="{00CE0017-0013-4648-A5BE-00CF00E9009E}">
      <text>
        <r>
          <rPr>
            <b/>
            <sz val="9"/>
            <rFont val="Tahoma"/>
          </rPr>
          <t xml:space="preserve">Попкова Анастасия Сергеевна:</t>
        </r>
        <r>
          <rPr>
            <sz val="9"/>
            <rFont val="Tahoma"/>
          </rPr>
          <t xml:space="preserve">
Плановый (по бизнес-плану)
</t>
        </r>
      </text>
    </comment>
  </commentList>
</comments>
</file>

<file path=xl/sharedStrings.xml><?xml version="1.0" encoding="utf-8"?>
<sst xmlns="http://schemas.openxmlformats.org/spreadsheetml/2006/main" count="1056" uniqueCount="1056">
  <si>
    <t xml:space="preserve">Индустриальные и технологические парки</t>
  </si>
  <si>
    <t>I</t>
  </si>
  <si>
    <t>II</t>
  </si>
  <si>
    <t>III</t>
  </si>
  <si>
    <t>IV</t>
  </si>
  <si>
    <t>V</t>
  </si>
  <si>
    <t>VI</t>
  </si>
  <si>
    <t>VII</t>
  </si>
  <si>
    <t>VIII</t>
  </si>
  <si>
    <t>№</t>
  </si>
  <si>
    <t xml:space="preserve">Дата внесения сведений</t>
  </si>
  <si>
    <t xml:space="preserve">Наименование парка</t>
  </si>
  <si>
    <t xml:space="preserve">Тип площадки</t>
  </si>
  <si>
    <t xml:space="preserve">Место расположения парка</t>
  </si>
  <si>
    <t xml:space="preserve">Совокупный объем инвестиций резидентов, млн. рублей (без налога на добавленную стоимость)</t>
  </si>
  <si>
    <t xml:space="preserve">Налоговые отчисления резидентов в консолидированный бюджет Новосибирской области, тыс. рублей</t>
  </si>
  <si>
    <t xml:space="preserve">Социальная эффективность проекта (создание резидентами  новых рабочих мест на территории парка), шт.</t>
  </si>
  <si>
    <t>Реализуемые</t>
  </si>
  <si>
    <t xml:space="preserve">Технопарк Новосибирского Академгородка </t>
  </si>
  <si>
    <t>технопарк</t>
  </si>
  <si>
    <t xml:space="preserve">г. Новосибирск, ул. Николаева, 12</t>
  </si>
  <si>
    <t xml:space="preserve">Промышленно-логистический парк Новосибирской области</t>
  </si>
  <si>
    <t>greenfield</t>
  </si>
  <si>
    <t xml:space="preserve">Новосибирская область, Новосибирский район, с. Толмачево, о.п. 3307 км, дом 20</t>
  </si>
  <si>
    <t xml:space="preserve">Биотехнопарк в наукограде Кольцово</t>
  </si>
  <si>
    <t xml:space="preserve">Новосибирская область, Новосибирский район, р.п. Кольцово, ул. Технопарковая,  1</t>
  </si>
  <si>
    <t xml:space="preserve">Индустриальный парк "Новосиб"</t>
  </si>
  <si>
    <t>brownfield</t>
  </si>
  <si>
    <t xml:space="preserve"> г. Новосибирск, ул. Станционная 30 а</t>
  </si>
  <si>
    <t xml:space="preserve">Медицинский промышленный парк</t>
  </si>
  <si>
    <t xml:space="preserve">г. Новосибирск, ул. Одоевского,3</t>
  </si>
  <si>
    <t>-</t>
  </si>
  <si>
    <t xml:space="preserve">Промышленно-логистический парк "Восточный"</t>
  </si>
  <si>
    <t xml:space="preserve">Новосибирская область, Станционный сельсовет Новосибирского муниципального района, вблизи "Пашинской" развязки федеральной автомобильной дороги  (Р-255) М-53 "Северный обход города Новосибирска" между территорией Новосибирска и поселком Пашино</t>
  </si>
  <si>
    <t xml:space="preserve">Индустриальный парк Экран</t>
  </si>
  <si>
    <t xml:space="preserve">г. Новосибирск, ул. Даргомыжского, 8а</t>
  </si>
  <si>
    <t xml:space="preserve">Промышленно-логистический парк "Мошковский"</t>
  </si>
  <si>
    <t xml:space="preserve">Новосибирская область, Мошковский район, Новомошковсокго сельсовет</t>
  </si>
  <si>
    <t xml:space="preserve">Южный ПЛП</t>
  </si>
  <si>
    <t xml:space="preserve">Новосибирская область, Новосибирский район, Искитимский район , п. Агролес, ул. Парковая, 1, Новосибирская область, г. Бердск, в районе корпуса № 103 по ул. Химзаводская, 11/72 </t>
  </si>
  <si>
    <t xml:space="preserve">Строительство Логопарка "ПФО Север"</t>
  </si>
  <si>
    <t xml:space="preserve">Новосибирская область, Новосибирский район, п. Садовый</t>
  </si>
  <si>
    <t xml:space="preserve">PNK Парк Пашино</t>
  </si>
  <si>
    <t xml:space="preserve">Новосибирская область, Новосибирский район, с. Толмачево</t>
  </si>
  <si>
    <t xml:space="preserve">Развитие инфраструктуры Технопарка на период 2021-2027 годов по ул. Инженерная</t>
  </si>
  <si>
    <t xml:space="preserve">г. Новосибирск, ул. Инженерная</t>
  </si>
  <si>
    <t xml:space="preserve">Создание экопромышленного парка для обращения со вторичными ресурсами и вторичным сырьем на территории Новосибирского района Новосибирской области</t>
  </si>
  <si>
    <t xml:space="preserve">Новосибирская область, Новосибирский район, Верх-Тулинский сельский совет</t>
  </si>
  <si>
    <t xml:space="preserve">Развитие инфраструктуры Технопарка на период 2021-2025 годов на площадке п. Ложок Барышевского сельсовета Новосибирского района</t>
  </si>
  <si>
    <t xml:space="preserve">Новосибирская область, Новосибирский район, Барышевский сельсовет, п. Ложок</t>
  </si>
  <si>
    <t xml:space="preserve">Планируемые к реализации</t>
  </si>
  <si>
    <t xml:space="preserve">Создание индустриального парка на территории Верх-Тулинского сельского совета </t>
  </si>
  <si>
    <t xml:space="preserve">Развитие инфраструктуры Технопарка на Будкера</t>
  </si>
  <si>
    <t xml:space="preserve">г. Новосибирск, ул. Будкера</t>
  </si>
  <si>
    <t xml:space="preserve">Создание "Промышленно-логистического парка "Иня"</t>
  </si>
  <si>
    <t xml:space="preserve">Новосибирская область, Новосибирский район, Станционный сельсовет</t>
  </si>
  <si>
    <t xml:space="preserve">10*                                                                                 *(без учета работников резидентов парка)</t>
  </si>
  <si>
    <t xml:space="preserve">Строительство индустриального парка "Мичуринский кластер"</t>
  </si>
  <si>
    <t xml:space="preserve">Новосибирская область, Новосибирский район, Мичуринский сельсовет</t>
  </si>
  <si>
    <t xml:space="preserve">54*                                                                                 *(без учета работников резидентов парка)</t>
  </si>
  <si>
    <t xml:space="preserve">Такот Толмачево</t>
  </si>
  <si>
    <t xml:space="preserve">Новосибирская область, Новосибирский район</t>
  </si>
  <si>
    <t xml:space="preserve">Создание производственнообразовательного Технопарка «Ново-Николаевский» на территории поселка Садовый в границах Новосибирской агломерации</t>
  </si>
  <si>
    <t xml:space="preserve">НСО, Новосибирский район, п. Садовый, ул. Пасечная</t>
  </si>
  <si>
    <t xml:space="preserve"> Инвестиционные проекты</t>
  </si>
  <si>
    <t xml:space="preserve">I  </t>
  </si>
  <si>
    <t>IX</t>
  </si>
  <si>
    <t>X</t>
  </si>
  <si>
    <t xml:space="preserve">№ </t>
  </si>
  <si>
    <t xml:space="preserve">Дата внесения/ изменения сведений</t>
  </si>
  <si>
    <t>Инвестор</t>
  </si>
  <si>
    <t xml:space="preserve">Наименование проекта</t>
  </si>
  <si>
    <t xml:space="preserve">Годы осуществления инвестиций в проект (инвестиционная фаза проекта), годы</t>
  </si>
  <si>
    <t xml:space="preserve">Место расположения проекта</t>
  </si>
  <si>
    <t xml:space="preserve">Стадия реализации проекта</t>
  </si>
  <si>
    <t xml:space="preserve">Объем инвестиций (плановый), млн. рублей (без НДС)</t>
  </si>
  <si>
    <t xml:space="preserve">Социальная эффективность проекта (создание новых рабочих мест), шт.</t>
  </si>
  <si>
    <t xml:space="preserve">Резидент паркового проекта (да/нет)</t>
  </si>
  <si>
    <t xml:space="preserve">Реализуемые </t>
  </si>
  <si>
    <t xml:space="preserve">АО УК ПЛП ВОСТОЧНЫЙ</t>
  </si>
  <si>
    <t xml:space="preserve">Промышленно-логистический парк (ПЛП) «Восточный» в границах Восточной транспортно-логистической зоны (ТЛЗ) опережающего развития Новосибирской агломерации</t>
  </si>
  <si>
    <t>2017-2025</t>
  </si>
  <si>
    <t xml:space="preserve">НСО, Новосибирский район, Станционный с/с</t>
  </si>
  <si>
    <t xml:space="preserve">инвестиционная, МИП</t>
  </si>
  <si>
    <t>нет</t>
  </si>
  <si>
    <t xml:space="preserve">АО САНАТОРИЙ ДОВОЛЕНСКИЙ</t>
  </si>
  <si>
    <t xml:space="preserve">Реконструкция и расширение санаторно-курортного комплекса ОАО «Санаторий «Доволенский» на территории Доволенского района Новосибирской области</t>
  </si>
  <si>
    <t>2016-2024</t>
  </si>
  <si>
    <t xml:space="preserve">НСО, Доволенский район, с. Довольное</t>
  </si>
  <si>
    <t xml:space="preserve">инвестиционная, получатель господдержки</t>
  </si>
  <si>
    <t xml:space="preserve">ООО СИБИРСКАЯ АКАДЕМИЯ МОЛОЧНЫХ НАУК</t>
  </si>
  <si>
    <t xml:space="preserve">Строительство молочного завода с производительностью 1150 тонн молока в сутки
</t>
  </si>
  <si>
    <t>2018-2025</t>
  </si>
  <si>
    <t xml:space="preserve">НСО, Маслянинский район, с. Пайвино</t>
  </si>
  <si>
    <t xml:space="preserve">ООО СИБЕВРОВЭН</t>
  </si>
  <si>
    <t xml:space="preserve">Организация производства грузовых  автомобильных надстроек, прицепной техники в р.п.Краснообск
</t>
  </si>
  <si>
    <t>2014-2021</t>
  </si>
  <si>
    <t xml:space="preserve">НСО, Новосибирский район, р.п. Краснообск, ул. Восточная, 19/1</t>
  </si>
  <si>
    <t xml:space="preserve">эксплуатационная, получатель господдержки</t>
  </si>
  <si>
    <t xml:space="preserve">АО НОВОСИБИРСКИЙ КБК</t>
  </si>
  <si>
    <t xml:space="preserve">Запуск завода по производству бумаги и гофроупаковки в пос. Красный Яр Новосибирской области</t>
  </si>
  <si>
    <t>2017-2023</t>
  </si>
  <si>
    <t xml:space="preserve">НСО, Новосибирский район, пос. Красный Яр</t>
  </si>
  <si>
    <t xml:space="preserve">ООО ЦТ ЛИТЕЙЩИК</t>
  </si>
  <si>
    <t xml:space="preserve">Расширение производства пресс-форм,  крупногабаритных изделий из полимеров и переработки отходов из них
</t>
  </si>
  <si>
    <t xml:space="preserve">г. Новосибирск, ул. Станционная, 30а, индустриальный парк «Новосиб»</t>
  </si>
  <si>
    <t xml:space="preserve">ООО ПРОЕКТ ДЕВЕЛОПМЕНТ</t>
  </si>
  <si>
    <t xml:space="preserve">Строительство распределительного центра для розничной сети «Магнит» на территории Новосибирской области</t>
  </si>
  <si>
    <t>2019-2020</t>
  </si>
  <si>
    <t xml:space="preserve">АО АЭРОПОРТ ТОЛМАЧЁВО</t>
  </si>
  <si>
    <t xml:space="preserve">Реконструкция аэровокзального комплекса «Толмачево» (г. Новосибирск)</t>
  </si>
  <si>
    <t>2019-2030</t>
  </si>
  <si>
    <t xml:space="preserve">НСО, г. Обь</t>
  </si>
  <si>
    <t>инвестиционная</t>
  </si>
  <si>
    <t>н/д</t>
  </si>
  <si>
    <t xml:space="preserve">ООО ТЕПЛИЧНЫЙ КОМБИНАТ ОБСКОЙ</t>
  </si>
  <si>
    <t xml:space="preserve">Строительство тепличного комбината «Обской» на территории Новосибирского района</t>
  </si>
  <si>
    <t>2017-2022</t>
  </si>
  <si>
    <t xml:space="preserve">НСО, Новосибирский район, с. Толмачево, ул. Советская, 145</t>
  </si>
  <si>
    <t xml:space="preserve">ООО НППГА ЛУЧ</t>
  </si>
  <si>
    <t xml:space="preserve">Строительство комплекса промышленных зданий для производства геофизического оборудования по адресу: 2-ая Юргинская г. Новосибирск</t>
  </si>
  <si>
    <t>2019-2025</t>
  </si>
  <si>
    <t xml:space="preserve">г. Новосибирск, ул. 2-ая Юргинская, 34</t>
  </si>
  <si>
    <t xml:space="preserve">ООО ПК ПРОФИЛЬСТАЛЬ</t>
  </si>
  <si>
    <t xml:space="preserve">Создание завода по производству изделий и профилей, выполненных с помощью холодной штамповки и гибки</t>
  </si>
  <si>
    <t>2019-2024</t>
  </si>
  <si>
    <t xml:space="preserve">НСО, Искитимский район, рабочий поселок Линево</t>
  </si>
  <si>
    <t xml:space="preserve">ООО СИБИРСКИЙ</t>
  </si>
  <si>
    <t xml:space="preserve">Строительство селекционно-семеноводческого центра на территории Новосибирской области</t>
  </si>
  <si>
    <t>2019-2021</t>
  </si>
  <si>
    <t xml:space="preserve">НСО, Колыванский район, с.Новотырышкино</t>
  </si>
  <si>
    <t xml:space="preserve">ЗАО ЕВРОСИБ СПб-ТС</t>
  </si>
  <si>
    <t xml:space="preserve">Новосибирский терминал – развитие терминала, увеличение перерабатывающей способности до 250 тыс. TEU в год</t>
  </si>
  <si>
    <t>2020-2031</t>
  </si>
  <si>
    <t xml:space="preserve">НСО, Новосибирский район, Станционный с/с, Пашинский переезд, Восточное шоссе 2</t>
  </si>
  <si>
    <t xml:space="preserve">ООО НОВАЗ</t>
  </si>
  <si>
    <t xml:space="preserve">Развитие производства минитракторов и спецтехники в рабочем поселке Линёво Новосибирской области</t>
  </si>
  <si>
    <t>2020-2028</t>
  </si>
  <si>
    <t xml:space="preserve">НСО, Искитимский район, р.п. Линево</t>
  </si>
  <si>
    <t xml:space="preserve">ООО НЭОЛАЙН</t>
  </si>
  <si>
    <t xml:space="preserve">Строительство и дальнейшая эксплуатация Центра обработки и хранения данных</t>
  </si>
  <si>
    <t>2020-2025</t>
  </si>
  <si>
    <t xml:space="preserve">г. Новосибирск, ул. Станционная</t>
  </si>
  <si>
    <t xml:space="preserve">АО ВЕКТОР-БЕСТ</t>
  </si>
  <si>
    <t xml:space="preserve">Строительство производственных и складских помещений для расширения производства медиционских изделий in-vitro диагностики</t>
  </si>
  <si>
    <t>2020-2026</t>
  </si>
  <si>
    <t xml:space="preserve">г. Новосибирск, Советский район, ул. Пасечная, д. 3.</t>
  </si>
  <si>
    <t xml:space="preserve">ООО АКВАТОРИЯ</t>
  </si>
  <si>
    <t xml:space="preserve">Дельфинарий на 650 посетителей в Заельцовском районе г.Новосибирска и трансформаторная подстанция</t>
  </si>
  <si>
    <t>2011-2019</t>
  </si>
  <si>
    <t xml:space="preserve">г.Новосибирск, ул. Жуковского, 100/4</t>
  </si>
  <si>
    <t xml:space="preserve">ООО ПЕПСИКО ХОЛДИНГС</t>
  </si>
  <si>
    <t xml:space="preserve">Строительство завода по производству солёных закусок в Новосибирской области</t>
  </si>
  <si>
    <t>2020-2024</t>
  </si>
  <si>
    <t xml:space="preserve">НСО, Новосибирский район, Толмачевский с/с, платф 3307 км, площадка ПЛП</t>
  </si>
  <si>
    <t>да</t>
  </si>
  <si>
    <t xml:space="preserve">ООО НОВОСИБИРСКИЙ ТРАНСПОРТНЫЙ ТЕРМИНАЛ</t>
  </si>
  <si>
    <t xml:space="preserve">Строительство транспортно-логистического центра «Новосибирск» на территории ПЛП НСО</t>
  </si>
  <si>
    <t xml:space="preserve">ООО ПФ УЛЫБИНО</t>
  </si>
  <si>
    <t xml:space="preserve">Строительство птицефабрики «Улыбино» мощностью до 18 тыс. тонн мяса утки в год</t>
  </si>
  <si>
    <t xml:space="preserve">НСО, Искитимский район, МО Чернореченский с/с (Площадка № 1); НСО, Искитимский район, МО Улыбинский с/с (Площадка № 2);</t>
  </si>
  <si>
    <t xml:space="preserve">АО НЛТ</t>
  </si>
  <si>
    <t xml:space="preserve">Строительство и оснащение оборудованием логистического складского комплекса для АО «Почта России» на территории Новосибирской области, г. Обь, проспект Мозжерина, участок 16</t>
  </si>
  <si>
    <t xml:space="preserve">НСО, г.Обь, проспект Мозжерина, участок 16</t>
  </si>
  <si>
    <t xml:space="preserve">ООО РОССПАК</t>
  </si>
  <si>
    <t xml:space="preserve">Строительство производственно-складского комплекса по производству одноразовой посуды и упаковки</t>
  </si>
  <si>
    <t xml:space="preserve">АО СО ЕЭС</t>
  </si>
  <si>
    <t xml:space="preserve">Территориальный инвестиционный проект АО «СО ЕЭС» в г. Новосибирск: строительство, инженерное и технологическое оснащение комплекса зданий диспетчерских центров Объединенного диспетчерского управления энергосистемами Сибири и Новосибирского регионального диспетчерского управления</t>
  </si>
  <si>
    <t>2019-2022</t>
  </si>
  <si>
    <t xml:space="preserve">г.Новосибирск, правобережная часть</t>
  </si>
  <si>
    <t xml:space="preserve">ООО МОЛКОМБИНАТ КОЧЕНЕВСКИЙ</t>
  </si>
  <si>
    <t xml:space="preserve">Комплекс по переработке молока в Новосибисркой области</t>
  </si>
  <si>
    <t>2021-2024</t>
  </si>
  <si>
    <t xml:space="preserve">НСО, Коченевский район, р.п. Коченево, проспект Марковцева, 2А</t>
  </si>
  <si>
    <t xml:space="preserve">ООО ГАЛЛАНТ</t>
  </si>
  <si>
    <t xml:space="preserve">Организация производства косметических средств, а также инструментов, оборудования и изделий, применяемых в медицинских целях</t>
  </si>
  <si>
    <t>2018-2024</t>
  </si>
  <si>
    <t xml:space="preserve">АО ТЕХНОПАРК НОВОСИБИРСКОГО АКАДЕМГОРОДКА</t>
  </si>
  <si>
    <t xml:space="preserve">Развитие инфраструктуры Технопарка на период 2021-2027 годов</t>
  </si>
  <si>
    <t>2021-2027</t>
  </si>
  <si>
    <t xml:space="preserve">ОАО РЖД</t>
  </si>
  <si>
    <t xml:space="preserve">Реконструкция вокзального комплекса Чаны</t>
  </si>
  <si>
    <t>2017-2020</t>
  </si>
  <si>
    <t xml:space="preserve">НСО, г. Чаны, ул. Победы,13</t>
  </si>
  <si>
    <t xml:space="preserve">ООО СИБТЕХФАРМ</t>
  </si>
  <si>
    <t xml:space="preserve">Создание машиностроительного завода пищевого оборудования</t>
  </si>
  <si>
    <t>2020-2027</t>
  </si>
  <si>
    <t xml:space="preserve">ООО ПФО ЗАПАДНАЯ СИБИРЬ</t>
  </si>
  <si>
    <t xml:space="preserve">Строительство логистического распределительного центра «Садовый» на территории Новосибирский области</t>
  </si>
  <si>
    <t>2022-2027</t>
  </si>
  <si>
    <t xml:space="preserve">ООО УК А КЛАСС КАПИТАЛ</t>
  </si>
  <si>
    <t xml:space="preserve">Строительствао индустриального ПНК Пашино</t>
  </si>
  <si>
    <t>2022-2026</t>
  </si>
  <si>
    <t xml:space="preserve">Новосибирская область, Новосибирский район, Станционный сельсовет, в районе Пашинского переезда</t>
  </si>
  <si>
    <t xml:space="preserve">ООО ГОРНЫЙ БАЗАЛЬТ</t>
  </si>
  <si>
    <t xml:space="preserve">Строительство завода по производству теплоизоляционных изделий из базальтового волокна в р.п. Горный Тогучинского района Новосибирской области</t>
  </si>
  <si>
    <t>2020-2022</t>
  </si>
  <si>
    <t xml:space="preserve">НСО, Тогучинский район, р.п. Горный</t>
  </si>
  <si>
    <t xml:space="preserve">ООО СИБИРСКАЯ НЕФТЬ</t>
  </si>
  <si>
    <t xml:space="preserve">Развитие комплекса битумного производства со строительством битумного терминала</t>
  </si>
  <si>
    <t xml:space="preserve">НСО, Коченевский район, р.п. Коченево</t>
  </si>
  <si>
    <t xml:space="preserve">ООО АЛЮТЕХ-НОВОСИБИРСК</t>
  </si>
  <si>
    <t xml:space="preserve">Многофункциональный производственно-логистический комплекс: 1 этап – производственное предприятие, специализирующееся на изготовлении секционных ворот, въездных ворот, роллетных систем</t>
  </si>
  <si>
    <t>2019-2023</t>
  </si>
  <si>
    <t xml:space="preserve">ООО МЕТЕЛИЦА</t>
  </si>
  <si>
    <t xml:space="preserve">Реконструкция элеваторного комплекса для единовременного хранения 165 000 т зерновых культур в г.Купино Новосибирской области</t>
  </si>
  <si>
    <t>2021-2029</t>
  </si>
  <si>
    <t xml:space="preserve">НСО, г.Купино, ул.Осипенко, 84</t>
  </si>
  <si>
    <t xml:space="preserve">АО СИБЭКО</t>
  </si>
  <si>
    <t xml:space="preserve">Реконструкция, модернизация и развитие системы централизованного теплоснабжения города Новосибирска в части объектов АО "СИБЭКО"</t>
  </si>
  <si>
    <t>2022-2028</t>
  </si>
  <si>
    <t xml:space="preserve">г. Новосибирск</t>
  </si>
  <si>
    <t xml:space="preserve">ООО НТСК</t>
  </si>
  <si>
    <t xml:space="preserve">Реконструкция, модернизация и развитие системы централизованного теплоснабжения г. Новосибирска (I этап)</t>
  </si>
  <si>
    <t>2023-2029</t>
  </si>
  <si>
    <t xml:space="preserve">ООО АФ НОВЫЙ ПУТЬ</t>
  </si>
  <si>
    <t xml:space="preserve">Создание тепличного комплекса для производства сельскохозяйственной продукции растениеводства в р.п. Горный Тогучинского района Новосибирской области</t>
  </si>
  <si>
    <t>2023-2026</t>
  </si>
  <si>
    <t xml:space="preserve">ООО РАЗРЕЗ БОГАТЫРЬ</t>
  </si>
  <si>
    <t xml:space="preserve">Разрез Богатырь (I, II этап)</t>
  </si>
  <si>
    <t>2021-2031</t>
  </si>
  <si>
    <t xml:space="preserve">НСО, Искитимский и Черепановский районы</t>
  </si>
  <si>
    <t xml:space="preserve">ООО СИБИРСКАЯ ПРОДОВОЛЬСТВЕННАЯ КОМПАНИЯ</t>
  </si>
  <si>
    <t xml:space="preserve">Убойный цех мощностью до 500 тонн в сутки с мясоперерабатывающим цехом и удаленным складом хранения замороженных продуктов</t>
  </si>
  <si>
    <t xml:space="preserve">НСО, Черепаноский район, г.Черепаново; г. Новосибирск, ул. Дуси Ковальчук, зд. 1 к. 10</t>
  </si>
  <si>
    <t xml:space="preserve">МЕСТНАЯ РЕЛИГИОЗНАЯ ОРГАНИЗАЦИЯ ОРТОДОКСАЛЬНОГО ИУДАИЗМА НОВОСИБИРСКАЯ ЕВРЕЙСКАЯ ОБЩИНА БЕЙТ МЕНАХЕМ</t>
  </si>
  <si>
    <t xml:space="preserve">Школа с детским садом благотворительного назначения по ул.Шекспира, З/У 9А в Дзержинском районе г. Новосибирска</t>
  </si>
  <si>
    <t xml:space="preserve">г. Новосибирск, Дзержинский район, ул. Шекспира, 9а</t>
  </si>
  <si>
    <t xml:space="preserve">АО НМЗ ИМ. КУЗЬМИНА</t>
  </si>
  <si>
    <t xml:space="preserve">Организация производства электросварных прямошовных труб на АО "НМЗ им. Кузьмина"</t>
  </si>
  <si>
    <t>2021-2023</t>
  </si>
  <si>
    <t xml:space="preserve">г. Новосибирск, ул. Станционная, 28/1</t>
  </si>
  <si>
    <t xml:space="preserve">ООО ВПК-ОЙЛ</t>
  </si>
  <si>
    <t xml:space="preserve">Развитие комплекса по гидроочистке дизельного топлива и строительство объектов инфраструктуры</t>
  </si>
  <si>
    <t xml:space="preserve">НСО, р.п. Коченево, ул. Промышленная, 16</t>
  </si>
  <si>
    <t xml:space="preserve">ООО ФАБЕР ГРУПП</t>
  </si>
  <si>
    <t xml:space="preserve">Строительство завода по изготовлению промышленного и нестандартного оборудования</t>
  </si>
  <si>
    <t xml:space="preserve">ООО АГРОУ ГОРНЫЙ</t>
  </si>
  <si>
    <t xml:space="preserve">Производство волокна, костры, отбеленного котонина из технической конопли</t>
  </si>
  <si>
    <t xml:space="preserve">ООО РЕАФАН</t>
  </si>
  <si>
    <t xml:space="preserve">Модернизация, расширение и создание общественно значимого объекта в сфере здравоохранения: санатория-профилактория Lifebenefit, по адресу г. Новосибирск, ул. Потанинская 9</t>
  </si>
  <si>
    <t>2016-2023</t>
  </si>
  <si>
    <t xml:space="preserve">г. Новосибирск, ул. Потанинская</t>
  </si>
  <si>
    <t xml:space="preserve">ООО НОВОСИБИРСКИЙ НАУЧНО-ТЕХНИЧЕСКИЙ ЦЕНТР</t>
  </si>
  <si>
    <t xml:space="preserve">Разработка прототипа измерительного комплекса для измерения параметров многофазного потока газожидкостной смеси</t>
  </si>
  <si>
    <t>2022-2023</t>
  </si>
  <si>
    <t xml:space="preserve">г. Новосибирск, ул. Кутателадзе</t>
  </si>
  <si>
    <t xml:space="preserve">ООО НАТУРАЛЬНЫЕ ПРОДУКТЫ</t>
  </si>
  <si>
    <t xml:space="preserve">Организация производства ягодных морсов в р.п. Горный Тогучинского района Новосибирской области </t>
  </si>
  <si>
    <t xml:space="preserve">ООО ЭКОЛОГИЧЕСКИЙ ЦИФРОВОЙ ОПЕРАТОР</t>
  </si>
  <si>
    <t xml:space="preserve">Создание инфраструктуры экопромышленного парка для обращения со вторичными ресурсами и вторичным сырьем на территории Новосибирского района Новосибирской области</t>
  </si>
  <si>
    <t>2023-2030</t>
  </si>
  <si>
    <t xml:space="preserve">НСО, Новосибирский район, Верх-Тулинский сельсовет</t>
  </si>
  <si>
    <t xml:space="preserve">ООО СДЭК-ГЛОБАЛ</t>
  </si>
  <si>
    <t xml:space="preserve">Собственный транспорт 2.0</t>
  </si>
  <si>
    <t xml:space="preserve">г.Новосибирск, ул.Большевистская, д. 101
г.Новосибирск, Северный проезд д. 43/1</t>
  </si>
  <si>
    <t xml:space="preserve">ООО АКВАСТРОЙ</t>
  </si>
  <si>
    <t xml:space="preserve">Бассейн с физкультурно-оздоровительным комплексом по ул.Охотской в Заельцовском районе г. Новосибирска</t>
  </si>
  <si>
    <t>2023-2024</t>
  </si>
  <si>
    <t xml:space="preserve">г.Новосибирск, ул.Охотская</t>
  </si>
  <si>
    <t xml:space="preserve">ООО НЕО-ПАК</t>
  </si>
  <si>
    <t xml:space="preserve">Повышение производительности труда и увеличение выпуска продукции за счет приобретения высокотехнологичных линий полного цикла</t>
  </si>
  <si>
    <t xml:space="preserve">АО ХЛЕБООБЪЕДИНЕНИЕ ВОСХОД</t>
  </si>
  <si>
    <t xml:space="preserve">Приобретение производственной линии для изготовления подовых хлебов</t>
  </si>
  <si>
    <t xml:space="preserve">г. Новосибирск, ул. Широкая, д. 35</t>
  </si>
  <si>
    <t xml:space="preserve">Организация производства упаковки для яиц из пульперкартона</t>
  </si>
  <si>
    <t>2022-2025</t>
  </si>
  <si>
    <t xml:space="preserve">НСО, Новосибирский район, пос. Красный Яр, тер. Промышленная, к. 1</t>
  </si>
  <si>
    <t xml:space="preserve">АО ПТИЦЕФАБРИКА ЧИКСКАЯ</t>
  </si>
  <si>
    <t xml:space="preserve">Реконструкция АО "Птицефабрика Чикская"</t>
  </si>
  <si>
    <t xml:space="preserve">НСО, Коченевский район, с. Прокудское</t>
  </si>
  <si>
    <t xml:space="preserve">АО ТОЛМАЧЕВСКИЙ МОЛОЧНЫЙ ЗАВОД</t>
  </si>
  <si>
    <t xml:space="preserve">"Толмачевский молочный завод" - комбинат производства цельномолочной продукции мощностью 40 т/сутки</t>
  </si>
  <si>
    <t xml:space="preserve">НСО, Новосибирский район, с. Красноглинное, ул. Строительная, 10А</t>
  </si>
  <si>
    <t xml:space="preserve">ПАО ТРАНСКОНТЕЙНЕР</t>
  </si>
  <si>
    <t xml:space="preserve">Развитие контейнерного терминала Клещиха</t>
  </si>
  <si>
    <t xml:space="preserve">г.Новосибирск, ул. Толмачевская, д. 1</t>
  </si>
  <si>
    <t xml:space="preserve">ООО МАСЛОВ</t>
  </si>
  <si>
    <t xml:space="preserve">Строительство производственного комплекса по переработке масличных культур (лен, рапс)</t>
  </si>
  <si>
    <t xml:space="preserve">НСО, Искитимский район, п. Агролес,ул. Парковая, терр-рия ПЛП "Южный"
НСО, г. Бердск, ул. Химзаводская</t>
  </si>
  <si>
    <t xml:space="preserve">ООО ГАЗПРОМ ГАЗОМОТОРНОЕ ТОПЛИВО</t>
  </si>
  <si>
    <t xml:space="preserve">Строительство автомобильной газонаполнительной компрессорной станции на территории г. Болотное Новосибирской области</t>
  </si>
  <si>
    <t xml:space="preserve">НСО, г. Болотное, Новосибирское шоссе, 6б</t>
  </si>
  <si>
    <t xml:space="preserve">АО ЭЛСИ ЛОГИСТИКА</t>
  </si>
  <si>
    <t xml:space="preserve">Транспортно-логистический комплекс ГК ЭЛСИ </t>
  </si>
  <si>
    <t>2023-2025</t>
  </si>
  <si>
    <t>2024-2027</t>
  </si>
  <si>
    <t xml:space="preserve">ООО ФИРМА МИАРИТ</t>
  </si>
  <si>
    <t xml:space="preserve">Строительство и запуск на территории Новосибирской области Завода по производству холодильников и другой бытовой техники</t>
  </si>
  <si>
    <t xml:space="preserve">НСО, с.п. Станционны сельсовет, с. Садовый, ул. Пасечная, д. 11/2</t>
  </si>
  <si>
    <t xml:space="preserve">ООО МОСКОВСКОЕ</t>
  </si>
  <si>
    <t xml:space="preserve">Строительство завода по производству кормов искусственной сушки в Новосибирской области на основе люцерны</t>
  </si>
  <si>
    <t>2024-2026</t>
  </si>
  <si>
    <t xml:space="preserve">632400, НСО, Каргатский район, м.о. г. Каргат</t>
  </si>
  <si>
    <t xml:space="preserve">Организация производства профнастила на АО "НМЗ им. Кузьмина"</t>
  </si>
  <si>
    <t xml:space="preserve">г. Новосибирск, ул. Станционная, д. 28</t>
  </si>
  <si>
    <t xml:space="preserve">ООО АРМАЗ</t>
  </si>
  <si>
    <t xml:space="preserve">Комплекс по переработке сельскохозяйственных культур с цехом прессования и экстракции</t>
  </si>
  <si>
    <t>2020-2029</t>
  </si>
  <si>
    <t xml:space="preserve">НСО, Мошковский айон, с.п. Сокурский сельсовет, с. Сокур, ул. Промышленная, зд. 6</t>
  </si>
  <si>
    <t xml:space="preserve">АО ГЛАВНОВОСИБИРСКСТРОЙ</t>
  </si>
  <si>
    <t xml:space="preserve">Запуск промышленного производства тротуарной плитки в г. Новосибирске с мощностью 1 млн м2 в год</t>
  </si>
  <si>
    <t xml:space="preserve">г. Новосибирск, ул. 2-я Станционная, 52а</t>
  </si>
  <si>
    <t xml:space="preserve">ООО МАДАМ ЭЛЬ</t>
  </si>
  <si>
    <t xml:space="preserve">Строительство туристического объекта "Лаки Глэмпинг"</t>
  </si>
  <si>
    <t xml:space="preserve">НСО, Новосибирский район, Кубовинский сельсовет, ДНП "Лаки Парк", ул. Курортная, д. 1</t>
  </si>
  <si>
    <t xml:space="preserve">ООО ПРОЕКТЫ РАЗВИТИЯ 2</t>
  </si>
  <si>
    <t xml:space="preserve">Финансирование, проектирование, строительство и техническое обслуживание объекта здравоохранения в Новосибирской области (Инфекционной больницы)</t>
  </si>
  <si>
    <t xml:space="preserve">НСО, Новосибирский район, МО Станционный сельсовет, пос. Садовый</t>
  </si>
  <si>
    <t>эксплуатационная</t>
  </si>
  <si>
    <t xml:space="preserve">ЗАО РОСА</t>
  </si>
  <si>
    <t xml:space="preserve">Производство активного угля (АУ)</t>
  </si>
  <si>
    <t xml:space="preserve">НСО, Новосибирский район, Толмачевский с/с</t>
  </si>
  <si>
    <t xml:space="preserve">АО ХВОЯ</t>
  </si>
  <si>
    <t xml:space="preserve">Акватермальный комплекс 2</t>
  </si>
  <si>
    <t xml:space="preserve">НСО, Новосибирский район, п. Новый, МО Барышевского сельсовета</t>
  </si>
  <si>
    <t xml:space="preserve">ООО ЗТИ СИБИРЬ</t>
  </si>
  <si>
    <t xml:space="preserve">Расширение производственных мощностей завода тарных изделий</t>
  </si>
  <si>
    <t xml:space="preserve">НСО, Новосибирский район, с. Толмачево, ул. 3307 км, д.19, к.1, территория ПЛП НСО</t>
  </si>
  <si>
    <t xml:space="preserve">ООО МЕТАГРУПП</t>
  </si>
  <si>
    <t xml:space="preserve">Строительство предприятия по производству комплексных линий розлива для пищевой промышленности, выпуску оборудования для производства и розлива воды и напитков в стеклянную и ПЭТ тару.</t>
  </si>
  <si>
    <t xml:space="preserve">уточнение проекта</t>
  </si>
  <si>
    <t xml:space="preserve">ООО РАЗВИТИЕ ОБРАЗОВАТЕЛЬНЫХ СИСТЕМ И ТЕХНОЛОГИЙ</t>
  </si>
  <si>
    <t xml:space="preserve">"Школа" (Создание Центра Развития Образовательных Систем и Технологий в г. Новосибирск - центр РОСТ)</t>
  </si>
  <si>
    <t xml:space="preserve">г. Новосибирск, ул. Победы</t>
  </si>
  <si>
    <t xml:space="preserve">прединвестиционная, получатель господдержки</t>
  </si>
  <si>
    <t xml:space="preserve">ООО МИЧУРИНСКИЙ КЛАСТЕР</t>
  </si>
  <si>
    <t xml:space="preserve">Строительство индустриального парка "Мичуринский кластер" </t>
  </si>
  <si>
    <t xml:space="preserve">НСО, Новосибирский район, МО Мичуинский сельсовет</t>
  </si>
  <si>
    <t xml:space="preserve">уточнение проекта, МИП</t>
  </si>
  <si>
    <t xml:space="preserve">ООО ДОРХАН-НОВОСИБИРСК</t>
  </si>
  <si>
    <t xml:space="preserve">Завод горячего цинкования в Новосибирской области</t>
  </si>
  <si>
    <t xml:space="preserve">НСО, Новосибирский район, Криводановский сельсовет, Территория промышленной зоны</t>
  </si>
  <si>
    <t xml:space="preserve">прединвестиционная, МИП</t>
  </si>
  <si>
    <t xml:space="preserve">ООО НЕСУЩИЕ СИСТЕМЫ</t>
  </si>
  <si>
    <t xml:space="preserve">Строительство цехов по производству металлоконструкций и хранению материалов и готовой продукции по адресу: город Новосибирск, улица Большая</t>
  </si>
  <si>
    <t xml:space="preserve">г. Новосибирск, ул. Большая</t>
  </si>
  <si>
    <t xml:space="preserve">ООО СИБИРСКИЙ ГУРМАН-НОВОСИБИРСК</t>
  </si>
  <si>
    <t xml:space="preserve">Расширение производства замороженных полуфабрикатов и замороженных хлебобулочных изделий</t>
  </si>
  <si>
    <t xml:space="preserve">НСО, Новосибирский район, п. Красный Восток</t>
  </si>
  <si>
    <t xml:space="preserve">ООО СИЛА СИБИРИ</t>
  </si>
  <si>
    <t xml:space="preserve">Многофункциональный спортивно-туристический комплекс "Динамо-Сила Сибири" (в составе развивающегося международного спортивного кластера)</t>
  </si>
  <si>
    <t>2024-2025</t>
  </si>
  <si>
    <t xml:space="preserve">г. Новосибирск, Дзержинский район, ул. Заслонова</t>
  </si>
  <si>
    <t>прединвестиционная</t>
  </si>
  <si>
    <t xml:space="preserve">ООО ТРЕНД</t>
  </si>
  <si>
    <t xml:space="preserve">Новосибирский завод грузового автотранспорта</t>
  </si>
  <si>
    <t>2024-2028</t>
  </si>
  <si>
    <t xml:space="preserve">НСО, Новосибирский район, МО Станционный сельсовет</t>
  </si>
  <si>
    <t xml:space="preserve">ООО СТРОЙТЕХНОЛОГИЯКОНСТАНТ</t>
  </si>
  <si>
    <t xml:space="preserve">Сибирский завод горячего цинкования и производство металлоконструкций</t>
  </si>
  <si>
    <t xml:space="preserve">НСО, Новосибирский район, Криводановский сельсовет</t>
  </si>
  <si>
    <t xml:space="preserve">ООО ЦЕНТР МАШИНОСТРОЕНИЯ И МЕТАЛЛООБРАБОТКИ РОДЕН</t>
  </si>
  <si>
    <t xml:space="preserve">Завод по производству оборудования контактной сварки для арматурных цехов заводов ЖБИ и ДСК</t>
  </si>
  <si>
    <t xml:space="preserve">г. Новосибирске, ул. Пролетарская</t>
  </si>
  <si>
    <t xml:space="preserve">Строительство производственного комплекса по глубокой переработке пшеницы</t>
  </si>
  <si>
    <t xml:space="preserve">НСО, Искитимский район, Мичуринский сельсовет, участок № 5</t>
  </si>
  <si>
    <t xml:space="preserve">АО УК ПЛП </t>
  </si>
  <si>
    <t xml:space="preserve">Создание индустриального (промышленного) парка "Южный ПЛП"</t>
  </si>
  <si>
    <t>2024-2031</t>
  </si>
  <si>
    <t xml:space="preserve">НСО, Искитимский район, Мичуринский сельсовет</t>
  </si>
  <si>
    <t xml:space="preserve">Распределительный центр "Дорхан-Новосибирск"</t>
  </si>
  <si>
    <t>2025-2028</t>
  </si>
  <si>
    <t xml:space="preserve">ООО УПРАВЛЯЮЩАЯ КОМПАНИЯ ПРОМЫШЛЕННО-ЛОГИСТИЧЕСКОГО ПАРКА ИНЯ</t>
  </si>
  <si>
    <t xml:space="preserve">Создание "Промышленного-логистического парка "Иня"</t>
  </si>
  <si>
    <t>2025-2026</t>
  </si>
  <si>
    <t xml:space="preserve">НСО, Новосибирский район,Станционный сельсовет</t>
  </si>
  <si>
    <t xml:space="preserve">ООО АРМАДА-ПАРК</t>
  </si>
  <si>
    <t xml:space="preserve">Создание складского комплекса в рамках Регионального распределительного центра на территории Криводановского сельсовета Новосибирского района Новосибирской области площадью 10 000,0 квадратных метров</t>
  </si>
  <si>
    <t xml:space="preserve">НСО, Новосибирский район, МО Криводановского сельсовета</t>
  </si>
  <si>
    <t xml:space="preserve">ООО ТАЙМ-ЛОГИСТИК</t>
  </si>
  <si>
    <t xml:space="preserve">Строительство индустриально-логистического парка в МО Мичуринского сельсовета Новосибирского района Новосибирской области"</t>
  </si>
  <si>
    <t xml:space="preserve">НСО, Новосибирский район, Мичуринский сельсовет</t>
  </si>
  <si>
    <t xml:space="preserve">ООО АЛЬЯНС-СИБИРЬ-РАЗВИТИЕ</t>
  </si>
  <si>
    <t xml:space="preserve">Производственно-логистический комплекс"Мочище" для оператора 3PLуслуг и кондитерской фабрики площадью более 12 000 кв.м. на территории Станционного сельсовета Новосибирской области</t>
  </si>
  <si>
    <t xml:space="preserve">АО НОВОСИБИРСКИЙ КАРТОННО-БУМАЖНЫЙ КОМБИНАТ </t>
  </si>
  <si>
    <t xml:space="preserve">Запуск производства бумаги и картона из макулатурного сырья мощностью 102 тыс. тонн в год</t>
  </si>
  <si>
    <t>2025-2029</t>
  </si>
  <si>
    <t xml:space="preserve">ООО СИББИОРЕСУРС</t>
  </si>
  <si>
    <t xml:space="preserve">Цех по производству кормов для аквакультуры</t>
  </si>
  <si>
    <t xml:space="preserve">ООО АНГАР</t>
  </si>
  <si>
    <t xml:space="preserve">Логистический центр в Кировском районе г. Новосибирска</t>
  </si>
  <si>
    <t xml:space="preserve">г. Новосибирск, ул. Северный проезд</t>
  </si>
  <si>
    <t xml:space="preserve">ООО КОЛИЗЕЙ СИБСТРОЙ</t>
  </si>
  <si>
    <t xml:space="preserve">Домостроительный комбинат с производственно-распределительным комплексом</t>
  </si>
  <si>
    <t xml:space="preserve">НСО,Новосибирский район,Станционный сельсовет</t>
  </si>
  <si>
    <t xml:space="preserve">ООО ДОР ХАУЗ</t>
  </si>
  <si>
    <t xml:space="preserve">Завод по производству дверей</t>
  </si>
  <si>
    <t xml:space="preserve">г. Новосибирск, Бердское шоссе.</t>
  </si>
  <si>
    <t xml:space="preserve">Создание Многофункционального комплекса с административными помещениями, гостиницей и подземной автостоянкой, в рамках развития инфраструктуры Научно-технологического парка Новосибирского Академгородка на период 2024-2030 годы на площадке в г. Новосибирск ул. Инженерная</t>
  </si>
  <si>
    <t>2025-2030</t>
  </si>
  <si>
    <t xml:space="preserve">г. Новосибирск, Советский район</t>
  </si>
  <si>
    <t xml:space="preserve">ООО СПЕЦИАЛИЗИРОВАННЫЙ ЗАСТРОЙЩИК МЕТРОПОЛЬ</t>
  </si>
  <si>
    <t xml:space="preserve">Строительство культурно-делового центра Сибири "Метрополь"</t>
  </si>
  <si>
    <t>2026-2030</t>
  </si>
  <si>
    <t xml:space="preserve">г.Новосибирск, ул. Стартовая</t>
  </si>
  <si>
    <t xml:space="preserve">Строительство пляжа с оздоровительным центром</t>
  </si>
  <si>
    <t xml:space="preserve">ООО НАУТИЛУС</t>
  </si>
  <si>
    <t xml:space="preserve">Строительство парка развлечений</t>
  </si>
  <si>
    <t xml:space="preserve">ООО АЛЬФАФЕРРУМ</t>
  </si>
  <si>
    <t xml:space="preserve">Строительство рыбной фермы на территории Новосибирской области, Мошковский район, МО Сокурский сельсовет</t>
  </si>
  <si>
    <t xml:space="preserve">НСО, р-н Мошковский, с. Сокур</t>
  </si>
  <si>
    <t xml:space="preserve">ООО САНРАЙЗ</t>
  </si>
  <si>
    <t xml:space="preserve">Производственно-распределительный центр «Садовый» для сегментов ритейла и e-commerce площадью более 29 900 кв. м. на территории Станционного сельсовета Новосибирской области</t>
  </si>
  <si>
    <t xml:space="preserve">НСО, р-н Новосибирский, Станционный сельсовет</t>
  </si>
  <si>
    <t xml:space="preserve">ООО СЭЛТИКС СИБЕРИЯ</t>
  </si>
  <si>
    <t xml:space="preserve">Строительство завода по производству продуктов питания</t>
  </si>
  <si>
    <t>2024-2034</t>
  </si>
  <si>
    <t xml:space="preserve">НСО, р-н Новосибирский, Толмачевский сельсовет, территория ПЛП</t>
  </si>
  <si>
    <t xml:space="preserve">ООО БЕРДСКИЙ ЗАЛИВ</t>
  </si>
  <si>
    <t xml:space="preserve">Семейный спортивно-оздоровительный комплекс с лыжной базой и придорожным сервисом</t>
  </si>
  <si>
    <t xml:space="preserve">НСО, р-н Новосибирский, Барышевский сельсовет</t>
  </si>
  <si>
    <t xml:space="preserve">Проекты государственно-частного партнерства и муниципально-частного партнерства</t>
  </si>
  <si>
    <t>Проект</t>
  </si>
  <si>
    <t xml:space="preserve">Форма реализации</t>
  </si>
  <si>
    <t xml:space="preserve">Стадия реализации</t>
  </si>
  <si>
    <t xml:space="preserve">Уровень реализации проекта</t>
  </si>
  <si>
    <t xml:space="preserve">Сфера реализации</t>
  </si>
  <si>
    <t xml:space="preserve">Сектор реализации</t>
  </si>
  <si>
    <t xml:space="preserve">Статус реализции</t>
  </si>
  <si>
    <t xml:space="preserve">Срок реализации</t>
  </si>
  <si>
    <t xml:space="preserve">Дата соглашения</t>
  </si>
  <si>
    <t xml:space="preserve">Публичный партнер</t>
  </si>
  <si>
    <t xml:space="preserve">Частный партнер</t>
  </si>
  <si>
    <t xml:space="preserve">Общий объем инвестиций, план, млн. руб.</t>
  </si>
  <si>
    <t xml:space="preserve">Общий объем инвестиций, факт, млн. руб. </t>
  </si>
  <si>
    <t xml:space="preserve">Объем частных инвестиций, план, млн. руб.</t>
  </si>
  <si>
    <t xml:space="preserve">Объем частных инвестиций, факт, млн. руб.</t>
  </si>
  <si>
    <t xml:space="preserve">Объем бюджетных инвестиций, план, млн. руб.</t>
  </si>
  <si>
    <t xml:space="preserve">Объем бюджетных инвестиций, факт, млн. руб. </t>
  </si>
  <si>
    <t>XI</t>
  </si>
  <si>
    <t>XII</t>
  </si>
  <si>
    <t>XIII</t>
  </si>
  <si>
    <t>XIV</t>
  </si>
  <si>
    <t>XV</t>
  </si>
  <si>
    <t>XVI</t>
  </si>
  <si>
    <t>XVII</t>
  </si>
  <si>
    <t>XVIII</t>
  </si>
  <si>
    <t xml:space="preserve">Нежилое помещение ДК «Россия» передается в аренду для использования под кинотеатр и другие услуги в сфере организации досуга населения, организации работы кружков и творческих коллективов. Арендатор производит за свой счет капитальный ремонт здания, несет расходы по текущему ремонту и содержанию здания на территории г. Искитима </t>
  </si>
  <si>
    <t xml:space="preserve">Договор аренды с инвест. обязательствами</t>
  </si>
  <si>
    <t>Муниципальный</t>
  </si>
  <si>
    <t>Социальная</t>
  </si>
  <si>
    <t xml:space="preserve">Культура и отдых</t>
  </si>
  <si>
    <t>Эксплуатация</t>
  </si>
  <si>
    <t xml:space="preserve">Администрация города Искитима Новосибирской области</t>
  </si>
  <si>
    <t xml:space="preserve">ООО «АртСайнс девелопмент»</t>
  </si>
  <si>
    <t xml:space="preserve">Реконструкция стоматологической поликлиники №6 по ул. Нарымская, 5, г. Новосибирска</t>
  </si>
  <si>
    <t xml:space="preserve">Концессионное соглашение (115-ФЗ)</t>
  </si>
  <si>
    <t>Здравоохранение</t>
  </si>
  <si>
    <t xml:space="preserve">Мэрия города Новосибирска</t>
  </si>
  <si>
    <t xml:space="preserve">ЗАО «Городская стоматологическая поликлиника №6»</t>
  </si>
  <si>
    <t xml:space="preserve">Реконструкция помещений в здании роддома по ул. Коммунистической, 17, г. Новосибирска</t>
  </si>
  <si>
    <t xml:space="preserve">ЗАО «Медицинский центр «Авиценна»</t>
  </si>
  <si>
    <t xml:space="preserve">Реконструкция зданий детских комбинатов по ул. Танковой, 29, 29/1, г. Новосибирска</t>
  </si>
  <si>
    <t xml:space="preserve">Дошкольное образование</t>
  </si>
  <si>
    <t xml:space="preserve">Частное дошкольное образовательное учреждение Детский сад «Жарки»</t>
  </si>
  <si>
    <t xml:space="preserve">Реконструкция здания бани по ул. Объединения, 102/1, г. Новосибирска</t>
  </si>
  <si>
    <t xml:space="preserve">Бытовые услуги</t>
  </si>
  <si>
    <t xml:space="preserve">ООО «ОБЪЕДИНЕНИЕ 24»</t>
  </si>
  <si>
    <t xml:space="preserve">Выполнение ремонтных работ капитального характера по восстановлению ресурса объектов банно-прачечного хозяйства на территории г. Бердска</t>
  </si>
  <si>
    <t xml:space="preserve">Администрация города Бердска</t>
  </si>
  <si>
    <t xml:space="preserve">ООО «Комплекс Новый»</t>
  </si>
  <si>
    <t xml:space="preserve">Реконструкция объекта на территории г. Бердска</t>
  </si>
  <si>
    <t xml:space="preserve">Спорт и туризм</t>
  </si>
  <si>
    <t xml:space="preserve">ИП Голубев Виктор Алексеевич </t>
  </si>
  <si>
    <t xml:space="preserve">Реконструкция здания бани № 8 по ул. Каменской, г. Новосибирска</t>
  </si>
  <si>
    <t xml:space="preserve">ООО «Сандуны Новосибирск»</t>
  </si>
  <si>
    <t xml:space="preserve">Создание промышленно-медицинского парка с целью создания комплекса конкурентно-способных производств по выпуску медицинских изделий в сфере травматологии, ортопедии, нейрохирургии и других областях охраны здоровья, в том числе для целей импортозамещения на территории г. Новосибирска</t>
  </si>
  <si>
    <t xml:space="preserve">Федеральный с региональным участием</t>
  </si>
  <si>
    <t xml:space="preserve">Индустриальные и промышленные парки</t>
  </si>
  <si>
    <t xml:space="preserve">Промышленные парки</t>
  </si>
  <si>
    <r>
      <rPr>
        <sz val="10"/>
        <rFont val="Times New Roman"/>
      </rPr>
      <t>Эксплуатация</t>
    </r>
    <r>
      <rPr>
        <sz val="10"/>
        <color theme="4"/>
        <rFont val="Times New Roman"/>
      </rPr>
      <t xml:space="preserve"> </t>
    </r>
  </si>
  <si>
    <t xml:space="preserve">Министерство здравоохранения Российской Федерации</t>
  </si>
  <si>
    <t xml:space="preserve">АО «Инновационный медико-технологический центр (Медицинский Технопарк)»</t>
  </si>
  <si>
    <t xml:space="preserve">Снегоплавильная станция по ул. Широкая в Ленинском районе, г. Новосибирска</t>
  </si>
  <si>
    <t>Коммунально-энергетическая</t>
  </si>
  <si>
    <t xml:space="preserve">Коммунальная инфраструктура</t>
  </si>
  <si>
    <t xml:space="preserve">ООО «Перлит-Строй»</t>
  </si>
  <si>
    <t xml:space="preserve">Концессионное соглашение в отношении объектов коммунальной инфраструктуры и иных объектов коммунального хозяйства - объектов системы теплоснабжения и горячего водоснабжения города Оби Новосибирской области</t>
  </si>
  <si>
    <t xml:space="preserve">Администрация города Оби Новосибирской области</t>
  </si>
  <si>
    <t xml:space="preserve">ООО «Центр»</t>
  </si>
  <si>
    <t xml:space="preserve">Создание и реконструкция системы теплоснабжения рабочего поселка Маслянино Маслянинского района Новосибирской области</t>
  </si>
  <si>
    <t xml:space="preserve">Администрация рабочего поселка Маслянино Маслянинского района Новосибирской области </t>
  </si>
  <si>
    <t xml:space="preserve">ООО «ФАГОТ»</t>
  </si>
  <si>
    <t xml:space="preserve">Реконструкция и строительство 20 объектов газоснабжения, на территории г. Новосибирска</t>
  </si>
  <si>
    <t xml:space="preserve">Электроэнергетика, газо- и энергоснабжение</t>
  </si>
  <si>
    <t xml:space="preserve">Создание, Реконструкция, Эксплуатация</t>
  </si>
  <si>
    <t xml:space="preserve">ОАО «Городские газовые сети»</t>
  </si>
  <si>
    <t xml:space="preserve">Передача в концессию объектов водоснабжения расположенных в МО «Малышевский сельсовет» на территории Сузунского района Новосибирской области</t>
  </si>
  <si>
    <t xml:space="preserve">Администрация Сузунского района</t>
  </si>
  <si>
    <t xml:space="preserve">ОАО «Сузунское ЖКХ»</t>
  </si>
  <si>
    <t xml:space="preserve">Передача в концессию объектов теплоснабжения расположенных в МО «Каргаполовский сельсовет» из казны Сузунского района Новосибирской области</t>
  </si>
  <si>
    <t xml:space="preserve">Передача в концессию объектов теплоснабжения расположенных в МО «Малышевский сельсовет» из казны Сузунского района Новосибирской области</t>
  </si>
  <si>
    <t xml:space="preserve">Передача в концессию объектов водоснабжения расположенных в МО «Каргаполовский сельсовет» из казны Сузунского района Новосибирской области</t>
  </si>
  <si>
    <t xml:space="preserve">Строительство и эксплуатация на платной основе мостового перехода через р. Обь в створе ул. Ипподромской г. Новосибирска</t>
  </si>
  <si>
    <t>Региональный</t>
  </si>
  <si>
    <t>Транспортная</t>
  </si>
  <si>
    <t xml:space="preserve">Дорожная инфраструктура</t>
  </si>
  <si>
    <t xml:space="preserve">Создание / Реконструкция</t>
  </si>
  <si>
    <t xml:space="preserve">Министерство транспорта и дорожного хозяйства Новосибирской области</t>
  </si>
  <si>
    <t xml:space="preserve">ООО «Сибирская концессионная компания»</t>
  </si>
  <si>
    <t xml:space="preserve">Строительство спортивного комплекса с плавательным бассейном по ул. Зорге, г. Новосибирск</t>
  </si>
  <si>
    <t xml:space="preserve">ООО «Спортивные технологии»</t>
  </si>
  <si>
    <t xml:space="preserve">Реконструкция нежилого здания по ул. Богдана Хмельницкого, 27, г. Новосибирск</t>
  </si>
  <si>
    <t xml:space="preserve">ООО «Центр Хоккейного Мастерства»</t>
  </si>
  <si>
    <t xml:space="preserve">Реконструкция зданий бань по адресам: город Новосибирск, ул. Вересаева, 2б; город Новосибирск, ул. 25 лет Октября, 19</t>
  </si>
  <si>
    <t xml:space="preserve">ООО «ОБЪЕДИНЕНИЕ 24-В»</t>
  </si>
  <si>
    <t xml:space="preserve">Строительство, финансирование и техническое обслуживание объектов для оказания первичной медико-санитарной помощи в городе Новосибирске</t>
  </si>
  <si>
    <t xml:space="preserve">Соглашение о ГЧП/МЧП (224-ФЗ)</t>
  </si>
  <si>
    <t xml:space="preserve">Министерство здравоохранения Новосибирской области</t>
  </si>
  <si>
    <t xml:space="preserve">ООО «Седьмая концессионная компания»</t>
  </si>
  <si>
    <t xml:space="preserve">Концессионное соглашение в отношении эксплуатации  и реконструкции здания гостиницы «Юбилейная», расположенного на территории Венгеровского района Новосибирской области       </t>
  </si>
  <si>
    <t xml:space="preserve">Санаторно-туристическаая деятельность</t>
  </si>
  <si>
    <t xml:space="preserve">Администрация Венгеровского сельсовета Венгеровского района Новосибирской области </t>
  </si>
  <si>
    <t xml:space="preserve">ИП Сутягин В.А.</t>
  </si>
  <si>
    <t xml:space="preserve">Реконструкция зданий бань по адресам: город Новосибирск, ул. Клубная, 37; город Новосибирск, ул. Переездная, 63</t>
  </si>
  <si>
    <t xml:space="preserve">ООО «ОБЪЕДИНЕНИЕ 24-Г»</t>
  </si>
  <si>
    <t xml:space="preserve">Концессионное соглашение в отношении объектов Западного района сетей теплоснабжения и горячего водоснабжения города Черепаново Черепановского района Новосибирской области</t>
  </si>
  <si>
    <t xml:space="preserve">Администрация города Черепаново Черепановского района Новосибирской области </t>
  </si>
  <si>
    <t xml:space="preserve">ООО «КС Восток-Запад»</t>
  </si>
  <si>
    <t xml:space="preserve">Концессионное соглашение в отношении объектов Восточного района сетей теплоснабжения и горячего водоснабжения города Черепаново Черепановского района Новосибирской области</t>
  </si>
  <si>
    <t xml:space="preserve">ООО «ЮрСиб»</t>
  </si>
  <si>
    <t xml:space="preserve">Концессионное соглашение по реконструкции (восстановлению) имущественного комплекса рыбопитомника в с.Участок Балта Мошковского района Новосибирской области</t>
  </si>
  <si>
    <t xml:space="preserve">Сельское хозяйство</t>
  </si>
  <si>
    <t xml:space="preserve">Инженерно-технические сооружения</t>
  </si>
  <si>
    <t xml:space="preserve">Администрация Мошковского района Новосибирской области</t>
  </si>
  <si>
    <t xml:space="preserve">ООО «ЭКО-ПАРК»</t>
  </si>
  <si>
    <t xml:space="preserve">Концессионное соглашение в отношении отдельного объекта теплоснабжения Болотнинского района, предназначенного  для теплоснабжения на территории Боровского сельсовета Болотнинского района Новосибирской области</t>
  </si>
  <si>
    <t xml:space="preserve">Администрация Болотнинского района Новосибирской области</t>
  </si>
  <si>
    <t xml:space="preserve">ООО «Сибирская тепловая компания»</t>
  </si>
  <si>
    <t xml:space="preserve">Концессионное соглашение в отношении отдельного объекта теплоснабжения Болотнинского района, предназначенного для теплоснабжения на территории Дивинского сельсовета Болотнинского района Новосибирской области</t>
  </si>
  <si>
    <t xml:space="preserve">Реконструкция, обслуживание, осуществление деятельности по производству, передаче, распределению тепловой энергии газовой котельной модульного типа с наружными сетями для муниципального образовательного учреждения Толмачевская средняя общеобразовательная школа № 61 на территории Новосибирского района Новосибирской области</t>
  </si>
  <si>
    <t xml:space="preserve">Реконструкция, Эксплуатация</t>
  </si>
  <si>
    <t xml:space="preserve">Администрация Новосибирского района Новосибирской облсти</t>
  </si>
  <si>
    <t xml:space="preserve">ООО «Техногаз-Сервис»</t>
  </si>
  <si>
    <t xml:space="preserve">Реконструкция оздоровительного комплекса, расположенного  по адресу: Российская Федерация, Новосибирская область, Новосибирский район, р.п. Краснообск, ул. Северная, здание 3</t>
  </si>
  <si>
    <t xml:space="preserve">Администрация рабочего поселка Краснообска Новосибирского района Новосибирской области</t>
  </si>
  <si>
    <t xml:space="preserve">ООО «Банный клуб»</t>
  </si>
  <si>
    <t xml:space="preserve">Финансирование, проектирование, строительство и техническое обслуживание объекта здравоохранения в Новосибирской области (инфекционная больница)</t>
  </si>
  <si>
    <t xml:space="preserve">ООО «Проекты развития 2»</t>
  </si>
  <si>
    <t xml:space="preserve">Концессионное соглашение о финансировании, проектировании, строительстве и эксплуатации объекта образования (общеобразовательная школа на 825 мест) по ул. Большая в Ленинском районе г. Новосибирска</t>
  </si>
  <si>
    <t>Образование</t>
  </si>
  <si>
    <t xml:space="preserve">Министерство образования Новосибирской области</t>
  </si>
  <si>
    <t xml:space="preserve">ООО «Школа в Ленинском районе»</t>
  </si>
  <si>
    <t xml:space="preserve">Концессионное соглашение о финансировании, проектировании, строительстве и эксплуатации объекта образования (общеобразовательная школа на 1 100 мест) по ул. Виктора Шевелева в Кировском районе г. Новосибирска</t>
  </si>
  <si>
    <t xml:space="preserve">ООО «Школа в Кировском районе»</t>
  </si>
  <si>
    <t xml:space="preserve">Концессионное соглашение о финансировании, проектировании, строительстве и эксплуатации объекта образования (общеобразовательная школа на 550 мест) по ул. Татьяны Снежиной в Октябрьском районе г. Новосибирска</t>
  </si>
  <si>
    <t xml:space="preserve">ООО «Школа в Октябрьском районе»</t>
  </si>
  <si>
    <t xml:space="preserve">Концессионное соглашение о финансировании, проектировании, строительстве и эксплуатации объекта образования (общеобразовательная школа на 1 100 мест) по ул. Спортивная в Ленинском районе г. Новосибирска</t>
  </si>
  <si>
    <t xml:space="preserve">ООО «Школа на Спортивной»</t>
  </si>
  <si>
    <t xml:space="preserve">Концессионное соглашение о финансировании, проектировании, строительстве и эксплуатации объекта образования (общеобразовательная школа на 1 100 мест) по ул. Пролетарская в Октябрьском районе г. Новосибирска</t>
  </si>
  <si>
    <t xml:space="preserve">ООО «Школа на Пролетарской»</t>
  </si>
  <si>
    <t xml:space="preserve">Концессионное соглашение о финансировании, проектировании, строительстве и эксплуатации объекта образования (общеобразовательная школа на 1 100 мест) по ул. Николая Сотникова в Кировском районе г. Новосибирска</t>
  </si>
  <si>
    <t xml:space="preserve">ООО «Школа на Николая Сотникова»</t>
  </si>
  <si>
    <t xml:space="preserve">Концессионное соглашение в отношении объектов, предназначенных для теплоснабжения потребителей, находящихся на территории Венгеровского района Новосибирской области</t>
  </si>
  <si>
    <t xml:space="preserve">Администрация Венгеровского района Новосибирской области</t>
  </si>
  <si>
    <t xml:space="preserve">ЗАО «ЖКХ «Северное»</t>
  </si>
  <si>
    <t xml:space="preserve">Концессионное соглашение в отношении объектов, предназначенных для теплоснабжения потребителей, находящихся на территории Северного района Новосибирской области (дерегулируемое)</t>
  </si>
  <si>
    <t xml:space="preserve">Администрация Северного района Новосибирской области</t>
  </si>
  <si>
    <t xml:space="preserve">ЗАО «Жилищно-Коммунальное Хозяйство «Северное»</t>
  </si>
  <si>
    <t xml:space="preserve">Концессионное соглашение в отношении объектов коммунального комплекса, предназначенных для оказания услуг по водоснабжению муниципального образования рабочего поселка Чистоозерное Чистоозерного района Новосибирской области</t>
  </si>
  <si>
    <t xml:space="preserve">Администрация рабочего поселка Чистоозерное Чистоозерного района Новосибирской области</t>
  </si>
  <si>
    <t xml:space="preserve">ООО «Комхоз»</t>
  </si>
  <si>
    <t xml:space="preserve">Концессионное соглашение в отношении объектов теплоснабжения Краснозерского  района Новосибирской области</t>
  </si>
  <si>
    <t xml:space="preserve">Муниципальный </t>
  </si>
  <si>
    <t xml:space="preserve">Реконструкция/ Эксплуатация </t>
  </si>
  <si>
    <t xml:space="preserve">Администрация Краснозерского района Новосибирской области</t>
  </si>
  <si>
    <t xml:space="preserve">ЗАО «ЖКХ Северное» </t>
  </si>
  <si>
    <t xml:space="preserve">Реконструкция и создание объектов теплоснабжения на территории муниципального образования городского округа - города Новосибирска Новосибирской области</t>
  </si>
  <si>
    <t xml:space="preserve">Мэрия города Новосибирска,  МУП «Энергия» г. Новосибирска со стороны концедента, третья сторона - Новосибирская область</t>
  </si>
  <si>
    <t xml:space="preserve">ООО «Новосибирская теплосетевая компания»</t>
  </si>
  <si>
    <t xml:space="preserve">Система теплоснабжения п. Тулинский на территории Новосибирского района Новосибирской области</t>
  </si>
  <si>
    <t xml:space="preserve">Администрация Верх-Тулинского сельсовета Новосибирского района Новосибирской области </t>
  </si>
  <si>
    <t xml:space="preserve">Система теплоснабжения с. Верх-Тула на территории Новосибирского района Новосибирской области</t>
  </si>
  <si>
    <t xml:space="preserve">Концессионное соглашение в отношении систем коммунальной инфраструктуры и передаче указанных объектов в концессию</t>
  </si>
  <si>
    <t xml:space="preserve">Администрация Чановского района Новосибирской области</t>
  </si>
  <si>
    <t xml:space="preserve">ООО «Чановская тепловая компания»</t>
  </si>
  <si>
    <t xml:space="preserve">Концессионное соглашение в отношении системы теплоснабжения на территории муниципального образования городского округа города Обь Новосибирской области</t>
  </si>
  <si>
    <t xml:space="preserve">Создание и эксплуатация объектов, на которых осуществляется обработка, утилизация и захоронение твердых коммунальных отходов в Новосибирской области (с. Верх-Тула)</t>
  </si>
  <si>
    <t xml:space="preserve">Обращение с твердыми коммунальными отходами</t>
  </si>
  <si>
    <t xml:space="preserve">Министерство жилищно-коммунального хозяйства и энергетики Новосибирской области</t>
  </si>
  <si>
    <t xml:space="preserve">МУП г. Новосибирска «Спецавтохозяйство»</t>
  </si>
  <si>
    <t xml:space="preserve">Реконструкция/ Эксплуатация</t>
  </si>
  <si>
    <t xml:space="preserve">ООО «УК» «Союз»</t>
  </si>
  <si>
    <t xml:space="preserve">Создание и эксплуатация объектов, на которых осуществляется обработка, утилизация и захоронение твердых коммунальных отходов в Новосибирской области (с. Раздольное)</t>
  </si>
  <si>
    <t xml:space="preserve">Концессионное соглашение в отношении объектов, предназначенных для  теплоснабжения потребителей, находящихся на территории Краснозерского района Новосибирской области</t>
  </si>
  <si>
    <t xml:space="preserve">ЗАО «Жилкомхоз Сервис»</t>
  </si>
  <si>
    <t xml:space="preserve">Концессионное соглашение в отношении объектов , предназначенных для теплоснабжения потребителей, находящихся на территории Северного района Новосибирской области</t>
  </si>
  <si>
    <t xml:space="preserve">Концессионное соглашение в отношении объектов, предназначенных для  водоснабжения и водоотведения потребителей, находящихся на территории Краснозерского района Новосибирской области</t>
  </si>
  <si>
    <t xml:space="preserve">ООО «Водосеть»</t>
  </si>
  <si>
    <t xml:space="preserve">Концессионное соглашение в отношении объектов водоснабжения Северного района, предназначенных для холодного водоснабжения потребителей, находящихся на территории Северного района Новосибирской области</t>
  </si>
  <si>
    <t xml:space="preserve">Концессионное соглашение в отношении объектов водоснабжения Венгеровского района, предназначенных для холодного водоснабжения потребителей, находящихся на территории Венгеровского района Новосибирской области</t>
  </si>
  <si>
    <t xml:space="preserve">Создание и эксплуатация межрайонного комплекса – полигона с мусоросортировочной линией, город Татарск Татарского района Новосибирской области</t>
  </si>
  <si>
    <t xml:space="preserve">ООО Спецзавод «КВАНТ»</t>
  </si>
  <si>
    <t xml:space="preserve">Создание и эксплуатация комплексного районного полигона с мусоросортировочной линией в Тогучинском районе Новосибирской области</t>
  </si>
  <si>
    <t xml:space="preserve">Создание и эксплуатация межрайонного комплекса – полигона с мусоросортировочной линией, город Куйбышев Куйбышевского района Новосибирской области</t>
  </si>
  <si>
    <t xml:space="preserve">Создание и эксплуатация межрайонного комплекса — полигона твердых коммунальных отходов с мусоросортировочной линией в Каргатском районе Новосибирской области</t>
  </si>
  <si>
    <t xml:space="preserve">Реконструкция здания бани по адресу: город Новосибирск, ул. Гурьевская, д. 68</t>
  </si>
  <si>
    <t xml:space="preserve">ООО "Гурьевские бани"</t>
  </si>
  <si>
    <t xml:space="preserve">Создание и реконструкция объектов теплоснабжения на территории муниципального образования городского округа - города Новосибирска Новосибирской области</t>
  </si>
  <si>
    <t xml:space="preserve">Реконструкция Областного онкологического диспансера и городской клинической больницы № 1 в городе Новосибирске</t>
  </si>
  <si>
    <t xml:space="preserve">Планируемый к реализации</t>
  </si>
  <si>
    <t xml:space="preserve">Подана ЧКИ</t>
  </si>
  <si>
    <t xml:space="preserve">20 лет</t>
  </si>
  <si>
    <t xml:space="preserve">ООО «Мединвестгрупп Новосибирск»</t>
  </si>
  <si>
    <t xml:space="preserve">Создание кампуса на территории Новосибирского государственного университета</t>
  </si>
  <si>
    <t xml:space="preserve">Министерство науки и высшего образования Российской Федерации</t>
  </si>
  <si>
    <t xml:space="preserve">Строительство универсального спортивно-гимнастического комплекса по ул. Российской (Академгородок)</t>
  </si>
  <si>
    <t xml:space="preserve">Министерство физической культуры и спорта Новосибирской области</t>
  </si>
  <si>
    <t xml:space="preserve">Строительство спортивно-оздоровительного комплекса по ул.Аникина в г. Новосибирске</t>
  </si>
  <si>
    <t xml:space="preserve">Подано предложение о реализации проекта ГЧП</t>
  </si>
  <si>
    <t xml:space="preserve">10 лет</t>
  </si>
  <si>
    <t xml:space="preserve">ООО  «Сибирский проект»</t>
  </si>
  <si>
    <t xml:space="preserve">Спортивный комплекс по пр. Строителей, 23 (реконструкция) (стадион, крытый каток, спорткомплекс) (Академгородок)</t>
  </si>
  <si>
    <t xml:space="preserve">Проект реконструкции и развития лыжной базы им. А. Тульского («левая» база - НСО, «правая» база - муниципалитет) (Академгородок)</t>
  </si>
  <si>
    <t xml:space="preserve">Модернизация трамвайно-троллейбусной сети правобережной части города Новосибирска</t>
  </si>
  <si>
    <t xml:space="preserve">Муниципальный (с региональным участием)</t>
  </si>
  <si>
    <t xml:space="preserve">25 лет</t>
  </si>
  <si>
    <t xml:space="preserve">Мэрия города Новосибирска
Правительство Новосибирской области</t>
  </si>
  <si>
    <t xml:space="preserve">Обслуживание объектов теплоснабжения и тепловых сетей</t>
  </si>
  <si>
    <t xml:space="preserve">Строительство бассейна в р.п. Ордынское Ордынского района Новосибирской области</t>
  </si>
  <si>
    <t xml:space="preserve">8 лет</t>
  </si>
  <si>
    <t xml:space="preserve">Администрация Ордынского района Новосибирской области</t>
  </si>
  <si>
    <t xml:space="preserve">Реконструкция котельной  Чулымский район, с. Большеникольское, ул. Академическая,14 мощностью (1,2 Гкал/час)</t>
  </si>
  <si>
    <t xml:space="preserve">Администрация Чулымского района Новосибирской области </t>
  </si>
  <si>
    <t xml:space="preserve">Реконструкция котельной  Чулымский район, п..Базово, ул. Центральная,30а мощностью (0,97 Гкал/час)</t>
  </si>
  <si>
    <t xml:space="preserve">Реконструкция котельной Чулымский район, п.Воздвиженский, ул. Советская,13 б  мощностью (1,54Гкал/час)</t>
  </si>
  <si>
    <t xml:space="preserve">Реконструкция котельной  Чулымский район, с.Новоиткульское, ул. Мира,20 мощностью (2,33 Гкал/час)</t>
  </si>
  <si>
    <t xml:space="preserve">Реконструкция котельной  Чулымский район, с.Золотая Грива, ул.Печеночная,17 мощностью (3,5 Гкал/час)</t>
  </si>
  <si>
    <t xml:space="preserve">Реконструкция котельной  Чулымский район, с.Кабинетное, ул. Рабочая,2а  мощностью (3,06 Гкал/час)</t>
  </si>
  <si>
    <t xml:space="preserve">Реконструкция котельной  Чулымский район, с.Кокошино, ул. Гагарина, 70е мощностью               (0,86 Гкал/час)</t>
  </si>
  <si>
    <t xml:space="preserve">Реконструкция котельной  Чулымский район, с.Ужаниха, ул. Победы,4 а мощностью (2,4 Гкал/час)</t>
  </si>
  <si>
    <t xml:space="preserve">Реконструкция котельной Чулымский район, п.Михайловский, ул. Новая,1а мощностью (1,2 Гкал/час)</t>
  </si>
  <si>
    <t xml:space="preserve">Реконструкция котельной  Чулымский район, с.Серебрянское, ул. Комсомольская, 1а мощностью (3,11 Гкал/час)</t>
  </si>
  <si>
    <t xml:space="preserve">Реконструкция тепловой сети  Чулымский район, с.Серебрянское, ул.     протяженностью (1800 м)</t>
  </si>
  <si>
    <t xml:space="preserve">Реконструкция тепловой сети  Чулымский район, с.Кокошино, ул.Гагарина  протяженностью  (1800 м)</t>
  </si>
  <si>
    <t xml:space="preserve">Реконструкция тепловой сети  Чулымский район, п.Михайловский, протяженностью  (800 м)</t>
  </si>
  <si>
    <t xml:space="preserve">Реконструкция тепловой сети  Чулымский район, с.Ужаниха  протяженностью  (2000 м)</t>
  </si>
  <si>
    <t xml:space="preserve">Реконструкция тепловой сети  Чулымский район, с.Большеникольское  протяженностью  (2000 м)</t>
  </si>
  <si>
    <t xml:space="preserve">Реконструкция тепловой сети Чулымский район, с.Новоитскульское  протяженностью  (3000 м)</t>
  </si>
  <si>
    <t xml:space="preserve">Реконструкция тепловой сети Чулымский район,п.Базово  протяженностью  (800 м)</t>
  </si>
  <si>
    <t xml:space="preserve">Реконструкция тепловой сети Чулымский район, п. Воздвиженский  протяженностью  (2000 м)</t>
  </si>
  <si>
    <t xml:space="preserve">Реконструкция тепловой сети Чулымский район, с.Золотая Грива  протяженностью  (5400 м)</t>
  </si>
  <si>
    <t xml:space="preserve">Реконструкция тепловой сети Чулымский район, с. Кабинетное  протяженностью  (4600 м)</t>
  </si>
  <si>
    <t xml:space="preserve">Концессионное соглашение в отношении объектов коммунального хозяйства – объектов  водоотведения муниципального образования рабочего поселка Чистоозерное Чистоозерного района Новосибирской области</t>
  </si>
  <si>
    <t xml:space="preserve">Строительство гостиничного комплекса с сопутствующими сервисами в наукограде Кольцово</t>
  </si>
  <si>
    <t xml:space="preserve">Социальная </t>
  </si>
  <si>
    <t xml:space="preserve">Проработка концепции</t>
  </si>
  <si>
    <t xml:space="preserve">15 лет</t>
  </si>
  <si>
    <t xml:space="preserve">Алминистрация рабочего поселка Кольцово Новосибирской области</t>
  </si>
  <si>
    <t xml:space="preserve">Объекты социально-культурного или коммунально-бытового назначения, масштабные инвестиционные проекты</t>
  </si>
  <si>
    <t xml:space="preserve">Дата внесения</t>
  </si>
  <si>
    <t xml:space="preserve">Место расположения</t>
  </si>
  <si>
    <t xml:space="preserve">Площадь земельного участка (кв.м.)</t>
  </si>
  <si>
    <t>Критерий</t>
  </si>
  <si>
    <t xml:space="preserve">Уполномоченный орган</t>
  </si>
  <si>
    <t xml:space="preserve">Объем инвестиций, млн. руб. (без НДС)</t>
  </si>
  <si>
    <t xml:space="preserve">Год ввода в эксплуатацию</t>
  </si>
  <si>
    <t xml:space="preserve">Статус реализации проекта</t>
  </si>
  <si>
    <t xml:space="preserve">Министерство экономического развития Новосибирской области </t>
  </si>
  <si>
    <t xml:space="preserve">ООО «Топатомклиник» 
(ИНН 5405975075)</t>
  </si>
  <si>
    <t xml:space="preserve">Центр молекулярной визуализации</t>
  </si>
  <si>
    <t xml:space="preserve">Земельный участок с кадастровым номером 54:35:041805:17, 
с местоположением: Новосибирская область, г. Новосибирск, 
ул. Александра Невского </t>
  </si>
  <si>
    <t xml:space="preserve">п. 3 ч. 1 ст. 1 Закона Новосибирской области от 01.07.2015 № 583-ОЗ</t>
  </si>
  <si>
    <t>Завершен</t>
  </si>
  <si>
    <t xml:space="preserve">АО «Управляющая компания «Промышленно-логистический парк Восточный»
(ИНН 5407954546)</t>
  </si>
  <si>
    <t xml:space="preserve">Создание и развитие промышленно-логистического парка «Восточный»</t>
  </si>
  <si>
    <t xml:space="preserve">Земельный участок с кадастровым номером 54:19:112001:1504, 
с местоположением: Новосибирская область,
Новосибирский район, МО Станционного сельсовета</t>
  </si>
  <si>
    <t>Реализуется</t>
  </si>
  <si>
    <t xml:space="preserve">ООО «Инд-Сибирь»  
(ИНН 5405954438)</t>
  </si>
  <si>
    <t xml:space="preserve">Создание вертикально-интегрированного птицекомплекса по промышленному производству и переработке 7660 тонн мяса индейки живым весом в год с возможностью расширения производительности до 15 000 тонн в Колыванском районе Новосибирской области (пометохранилище, зона подращивания, строительство комбикормового завода)</t>
  </si>
  <si>
    <t xml:space="preserve">Земельные участки с кадастровыми номерами 54:10:028210:5024, 54:10:028211:4,  54:10:028210:5005 с местоположением: Новосибирская область, Колыванский район, МО р.п. Колывань</t>
  </si>
  <si>
    <t>Прекращен</t>
  </si>
  <si>
    <t xml:space="preserve">ООО «Эвалинк» 
(ИНН 5443027480)</t>
  </si>
  <si>
    <t xml:space="preserve">Развитие производственных мощностей ГК «Обувь России» на территории опережающего социально-экономического развития «Линёво»: создание фабрики по производству цельноформованной обуви и деталей низа обуви из полимерных материалов</t>
  </si>
  <si>
    <t xml:space="preserve">Земельный участок с кадастровым номером 54:07:020109:14,
с местоположением: Новосибирская область, Искитимский район, рабочий поселок Линево, микрорайон 5, Центральный парк</t>
  </si>
  <si>
    <t xml:space="preserve">АО «Системный оператор Единой энергетической системы» 
(ИНН 7705454461)</t>
  </si>
  <si>
    <t xml:space="preserve">Создание инфраструктуры и технологическое переоснащение филиалов АО «СО ЕЭС» ОДУ Сибири и Новосибирское РДУ в г. Новосибирске – строительство, инженерное и технологическое оснащение нового здания диспетчерских центров</t>
  </si>
  <si>
    <t xml:space="preserve">Земельный участок с кадастровым номером 54:35:101760:13, 
с местоположением: Новосибирская область, г. Новосибирск, 
ул. Потанинская</t>
  </si>
  <si>
    <t xml:space="preserve">ООО «Линевская компания по производству емкостей»
(ИНН 5443027748)</t>
  </si>
  <si>
    <t xml:space="preserve">Организация производства емкостей, в том числе из нержавеющей стали на территории опережающего социально-экономического развития «Линево»</t>
  </si>
  <si>
    <t xml:space="preserve">Земельный участок с кадастровым номером 54:07:020109:15 
с местоположением: Новосибирская область, Искитимский район, рабочий поселок Линево</t>
  </si>
  <si>
    <t xml:space="preserve">ООО  Производственная Компания «Лантан»
(ИНН 5443027836)</t>
  </si>
  <si>
    <t xml:space="preserve">Строительство завода по производству солей и редкоземельных металлов</t>
  </si>
  <si>
    <t xml:space="preserve">Земельный участок с кадастровым номером 54:07:047413:1270, 
с местоположением: Новосибирская область, Искитимский район</t>
  </si>
  <si>
    <t xml:space="preserve">ООО «Сибтехфарм» 
(ИНН 5443027579)</t>
  </si>
  <si>
    <t xml:space="preserve">Земельный участок с кадастровым номером 54:07:020109:16, с местоположением: Новосибирская область, Искитимский район, рабочий поселок Линево</t>
  </si>
  <si>
    <t xml:space="preserve">ООО «Экомайн» 
(ИНН 5443027730)</t>
  </si>
  <si>
    <t xml:space="preserve">Комплекс по утилизации отходов углеобогащения </t>
  </si>
  <si>
    <t xml:space="preserve">Земельный участок с кадастровым номером 54:07:047413:1272, с местоположением: Новосибирская область, Искитимский район</t>
  </si>
  <si>
    <t xml:space="preserve">ООО «КВАНТ ЭФИРЫ ЦЕЛЛЮЛОЗЫ» 
(ИНН 5443027875)</t>
  </si>
  <si>
    <t xml:space="preserve">Строительство завода по производству эфиров целлюлозы на территории опережающего социально-экономического развития «Линево»</t>
  </si>
  <si>
    <t xml:space="preserve">Земельный участок с кадастровым номером 54:07:047413:1273 с местоположением: Новосибирская область, Искитимский район</t>
  </si>
  <si>
    <t xml:space="preserve">ООО «Алькор» 
(ИНН 5443027956)</t>
  </si>
  <si>
    <t xml:space="preserve">Строительство станции технического обслуживания тяжелой техники и грузовой магистральной техники в р.п. Линево Искитимского района Новосибирской области</t>
  </si>
  <si>
    <t xml:space="preserve">Земельный участок с кадастровым номером 54:07:047413:1269, с местоположением: Новосибирская область, Искитимский район</t>
  </si>
  <si>
    <t xml:space="preserve">ООО «АМИ»
(ИНН 5443027917)</t>
  </si>
  <si>
    <t xml:space="preserve">Организация производства металлических конструкций</t>
  </si>
  <si>
    <t xml:space="preserve">Земельный участок с кадастровым номером 54:07:020109:9, с местоположением: Новосибирская область, Искитимский район, р.п. Линево, микрорайон 5, Центральный парк</t>
  </si>
  <si>
    <t xml:space="preserve">ООО Научно-производственное предприятие геофизической аппаратуры «ЛУЧ»
(ИНН 5401950707)</t>
  </si>
  <si>
    <t xml:space="preserve">Земельный участок с кадастровым номером 54:35:013770:24, с местоположением: Новосибирская область, г. Новосибирск, ул. Юргинская</t>
  </si>
  <si>
    <t xml:space="preserve">п. 3 ч. 1 ст. 1 Закона Новосибирской области от 01.07.2015 № 583-ОЗ </t>
  </si>
  <si>
    <t xml:space="preserve">ООО «Сибирская нефть» 
(ИНН 5451111351)</t>
  </si>
  <si>
    <t xml:space="preserve">Земельный участок с кадастровым номером 54:11:040201:10159, с местоположением:  Новосибирская область, Коченевский район, р.п. Коченево, ул. Промышленная, 61</t>
  </si>
  <si>
    <t xml:space="preserve">ООО «ОКСИАЛ АДДИТИВС НСК» 
(ИНН 5433154698)</t>
  </si>
  <si>
    <t xml:space="preserve">Строительство Научно-производственного комплекса площадью около 16 000 м2</t>
  </si>
  <si>
    <t xml:space="preserve">Земельный участок с кадастровым номером 54:35:091390:1471, с местоположением: Новосибирская область, г. Новосибирск, Советский район</t>
  </si>
  <si>
    <t xml:space="preserve">ООО «Нестле Россия»
(ИНН 7705739450)</t>
  </si>
  <si>
    <t xml:space="preserve">Строительство фабрики по производству кормов для непродуктивных животных</t>
  </si>
  <si>
    <t xml:space="preserve">Земельные участки с кадастровыми номерами 54:07:000000:2230,  54:32:010659:372, с местоположением: Новосибирская область, установлено относительно ориентира, расположенного за пределами участка. Ориентир здание конторы. Участок находится примерно в 6 км от ориентира по направлению на юго-восток. Почтовый адрес ориентира: Новосибирская область, Искитимский район, п. Агролес, ул. Парковая, 1;  с местоположением: установлено относительно ориентира, расположенного в границах участка. Почтовый адрес ориентира: Новосибирская область, г. Бердск, в районе корпуса № 103 по ул. Химзаводская, 11/72</t>
  </si>
  <si>
    <t xml:space="preserve">ООО «Горный базальт» 
(ИНН 5438002040)</t>
  </si>
  <si>
    <t xml:space="preserve">Земельный участок с кадастровым номером 54:24:000000:4934, с местоположением: Российская Федерация,  Новосибирская область, Тогучинский муниципальный район, городское поселение рабочий поселок Горный, рабочий поселок Горный, улица Транспортная, земельный участок 9</t>
  </si>
  <si>
    <t xml:space="preserve">ООО «СИББИОТЕХ»
(ИНН 5403046840)</t>
  </si>
  <si>
    <t xml:space="preserve">Организация производства артемизинина и артемизининовой кислоты</t>
  </si>
  <si>
    <t xml:space="preserve">Земельный участок с кадастровым номером 54:19:081301:7293 с местоположением: Новосибирская область, Новосибирский район, МО Мичуринского сельсовета</t>
  </si>
  <si>
    <t xml:space="preserve">ООО «ГАЛЛАНТ»
(ИНН 5406757707)</t>
  </si>
  <si>
    <t xml:space="preserve">Организация производства косметических средств, а также инструментов и оборудования, применяемых в медицинских целях</t>
  </si>
  <si>
    <t xml:space="preserve">Земельный участок с кадастровым номером 54:07:020109:15 с местоположением: Новосибирская область, Искитимский район, р.п. Линево</t>
  </si>
  <si>
    <t xml:space="preserve">АО «Вектор-Бест»
(ИНН 5433104584)</t>
  </si>
  <si>
    <t xml:space="preserve">Строительство производственных и складских помещений для расширения производства медицинских изделий IN-VITRO-диагностики</t>
  </si>
  <si>
    <t xml:space="preserve">Земельные участки с кадастровыми номерами 54:35:091285:1001, 54:35:091285:1204, 54:35:091285:1205 с местоположением: Новосибирская область, город Новосибирск; Новосибирская область, город Новосибирск, Советский район; Новосибирская область, город Новосибирск, ул. Пасечная </t>
  </si>
  <si>
    <t xml:space="preserve">АО «Технопарк Новосибирского Академгородка»
(ИНН 5408252116)</t>
  </si>
  <si>
    <t xml:space="preserve">Земельные участки с кадастровыми номерами 54:35:091390:1470, 54:35:091390:713, с местоположением: Новосибирская область, город Новосибирск, Советский район</t>
  </si>
  <si>
    <t xml:space="preserve">ООО «Нэолайн»
(ИНН 2225191125)</t>
  </si>
  <si>
    <t xml:space="preserve">Земельный участок с кадастровым номером 54:35:000000:39715, с местоположением: Российская Федерация, Новосибирская область, городской округ город Новосибирск, город Новосибирск, ул. Станционная, з/у 86</t>
  </si>
  <si>
    <t xml:space="preserve">ООО УК «А класс капитал»
(ИНН 7703422263)</t>
  </si>
  <si>
    <t xml:space="preserve">Индустриальный парк «PNK Парк Пашино»</t>
  </si>
  <si>
    <t xml:space="preserve">Земельные участки с кадастровыми номерами 54:19:112001:658, 54:19:112001:973, 54:19:112001:8163 с местоположением: Новосибирская область, Новосибирский район, МО Станционный сельсовет, в районе Пашинского переезда</t>
  </si>
  <si>
    <t xml:space="preserve">ООО «ПФО Западная Сибирь» 
(ИНН 5433976401)</t>
  </si>
  <si>
    <t xml:space="preserve">Строительство Логопарка «ПФО Север» на территории Новосибирской области</t>
  </si>
  <si>
    <t xml:space="preserve">Земельный участок с кадастровым номером 54:19:112001:1418 с местоположением:установлено относительно ориентира, расположенного за пределами участка. Ориентир перекресток автодороги М-51 и поворота в п. Садовый.Участок находится примерно в 400 м, по направлению на юго-запад от ориентира. Почтовый адрес ориентира: обл. Новосибирская, 
р-н Новосибирский, МО Станционный сельсовет, автодорога М-51, поворот на п. Садовый, (р-н Новосибирский, с северной стороны от автодороги М-51 на участке между карьером Мочище и поселком Садовый)</t>
  </si>
  <si>
    <t>684 575 </t>
  </si>
  <si>
    <t xml:space="preserve">ООО «Развитие образовательных систем и технологий» 
(ИНН 5402051364)</t>
  </si>
  <si>
    <t xml:space="preserve">«Школа» (Создание Центра Развития Образовательных Технологий в г. Новосибирске - центр РОСТ)</t>
  </si>
  <si>
    <t xml:space="preserve">Земельный участок с кадастровым номером 54:35:032040:473 с местоположением: Российская Федерация, Новосибирская область, городской округ город Новосибирск, город Новосибирск, ул. Победы, з/у 55а</t>
  </si>
  <si>
    <t xml:space="preserve">ООО «АГРОУ Горный» 
(ИНН 5410091547)</t>
  </si>
  <si>
    <t xml:space="preserve">Земельные участки с кадастровыми номерами 54:24:042603:1142, 54:24:042603:1293 с местоположением: Новосибирская область, Тогучинский муниципальный район, земельный участок находится в 300 м. к юго-западу от р.п. Горный; Российская Федерация, Новосибирская область, муниципальный район Тогучинский, городское поселение рабочий поселок Горный, территория автодороги Р-255-Тогучин-Карпысак, 103-й километр, земельный участок 5</t>
  </si>
  <si>
    <t xml:space="preserve">ООО «Экологический цифровой оператор»
(ИНН 9703041279)</t>
  </si>
  <si>
    <t xml:space="preserve">Земельный участок с кадастровым номером 54:19:062501:17 с местоположением: обл. Новосибирская, р-н Новосибирский, 
Верх-Тулинский сельсовет, в районе с. Верх-Тула</t>
  </si>
  <si>
    <t xml:space="preserve">ООО АФ «Новый путь» 
(ИНН 5438002064)</t>
  </si>
  <si>
    <t xml:space="preserve">Земельный участок с кадастровым номером 54:24:042603:915, с местоположением: Российская Федерация, Новосибирская область, муниципальный район Тогучинский, городское поселение рабочий поселок Горный, территория автодороги Р-255-Тогучин-Карпысак, 103-й км, земельный участок 11</t>
  </si>
  <si>
    <t xml:space="preserve">ООО «Натуральные продукты» 
(ИНН 5410093791)</t>
  </si>
  <si>
    <t xml:space="preserve">Организация производства ягодных морсов в р.п. Горный Тогучинского района Новосибирской области</t>
  </si>
  <si>
    <t xml:space="preserve">Земельный участок с кадастровым номером 54:24:020201:137 с местоположением: Новосибирская область, Муниципальный район Тогучинский, городское поселение рабочий поселок Горный, рабочий поселок Горный, тер. Юго-западный район, земельный участок 1А</t>
  </si>
  <si>
    <t xml:space="preserve">ООО «Предприятие Элтекс» 
(ИНН 5410108110)</t>
  </si>
  <si>
    <t xml:space="preserve">Строительство здания научно-исследовательского института с подземной автостоянкой, трансформаторной подстанцией и локальным источником теплоснабжения по ул. Окружная города Новосибирска (третья очередь) </t>
  </si>
  <si>
    <t xml:space="preserve">Земельный участок с кадастровым номером 54:35:041691 с местоположением обл. Новосибирская, г. Новосибирск, Заельцовскй участкок городских лесов, квартал 40</t>
  </si>
  <si>
    <t xml:space="preserve">ООО «Маслов» 
(ИНН 3811047252)</t>
  </si>
  <si>
    <t xml:space="preserve">Земельные участки с кадастровыми номерами 54:07:057401:7122, 54:07:057401:7416, 54:32:010659:372 с местоположением: Новосибирская область, установлено относительно ориентира, расположенного за пределами участка, ориентир - здание конторы, участок находится примерно в 6 км. от ориентира по направлению на юго-восток, почтовый адрес ориентира: обл. Новосибирска, р-н Искитимский, п. Агролес, ул. Парковая 1; местоположение Новосибирская область, Искитимский р-н; местоположение установлено относительно ориентира, расположенного в границах участка, почтовый адрес ориентира: обл. Новосибирская, г. Бердск, в районе корпуса №103 по ул. Химзаводская, 11/72. </t>
  </si>
  <si>
    <t xml:space="preserve">ООО "Газпром газомоторное топливо" (ИНН 3905078834 )</t>
  </si>
  <si>
    <t xml:space="preserve">Строительство автомобильной газонаполнительной компрессорной
станции на территории г. Болотное Новосибирской области</t>
  </si>
  <si>
    <t xml:space="preserve">Земельный участок с кадастровым номером
54:03:020101:337, с местоположением: Российская Федерация, Новосибирская область, Болотнинский район, город Болотное, улица Новосибирское шоссе,земельный участок 6б,</t>
  </si>
  <si>
    <t xml:space="preserve">АО "Элси Логистика" (ИНН 5743009986)</t>
  </si>
  <si>
    <t xml:space="preserve">Транспортно-логистический комплекс ГК ЭЛСИ</t>
  </si>
  <si>
    <t xml:space="preserve">Земельный участок с кадастровым номером 54:07:020109:9, с местоположением: Новосибирская область, Искитимский район, рабочий поселок Линево, микрорайон 5, Центральный парк</t>
  </si>
  <si>
    <t xml:space="preserve">Акционерное общество «Технопарк Новосибирского Академгородка» (ИНН
5408252116)</t>
  </si>
  <si>
    <t xml:space="preserve">Земельный участок с кадастровым
номером 54:35:091390:1471, с местоположением: Новосибирская область,
г. Новосибирск, Советский район</t>
  </si>
  <si>
    <t xml:space="preserve">Общество с ограниченной ответственностью «Мичуринский Кластер» (ИНН 5403079588)</t>
  </si>
  <si>
    <t xml:space="preserve">Строительство индустриального парка «Мичуринский Кластер»</t>
  </si>
  <si>
    <t xml:space="preserve">Земельный участок с кадастровым номером 54:19:081301:9799, с местоположением: Новосибирская область, Новосибирский район,    муниципальное     образование    Мичуринский    сельсовет</t>
  </si>
  <si>
    <t xml:space="preserve">ООО «Тренд» (ИНН 5401969176)</t>
  </si>
  <si>
    <t xml:space="preserve">"Новосибирский автозавод грузового транспорта"</t>
  </si>
  <si>
    <t xml:space="preserve">Земельный участок с кадастровым номером 54:19:112001:18761, с местоположением: Новосибирская область  Новосибирский район, МО Станционный сельсовет</t>
  </si>
  <si>
    <t xml:space="preserve">ДорХан-Новосибирск ИНН 5433162378</t>
  </si>
  <si>
    <t xml:space="preserve">Земельный участок с кадастровым номером 54:19:022201:2003, с местоположением: Новосибирская область, Новосибирский район, муниципальное образование Криводановский сельсовет</t>
  </si>
  <si>
    <t xml:space="preserve">Распределительный центр «ДорХан-Новосибирск</t>
  </si>
  <si>
    <t xml:space="preserve">Земельный участок с кадастровым номером 54:19:022201:781, с местоположением: Новосибирская область, р-н Новосибирский, МО Криводановского сельсовета</t>
  </si>
  <si>
    <t xml:space="preserve">Завод Промышленной Автоматики «Рекорд» ИНН 5473014016</t>
  </si>
  <si>
    <t xml:space="preserve">Завод Промышленной Автоматики «Рекорд»</t>
  </si>
  <si>
    <t xml:space="preserve">Земельный участок с  кадастровым номером 54:19:164801:2715, с местоположением: Российская Федерация, Новосибирская область, Новосибирский район, Барышевский сельсовет</t>
  </si>
  <si>
    <t xml:space="preserve">Управляющая компания «Промышленно-логистический парк»
ИНН 5448452150</t>
  </si>
  <si>
    <t xml:space="preserve">Создание индустриального (промышленного) парка «Южный ПЛП</t>
  </si>
  <si>
    <t xml:space="preserve">Земельный участок с кадастровым номером 54:07:057401:7772, с местоположением: Новосибирская область, Искитимский район, Мичуринский сельсовет</t>
  </si>
  <si>
    <t xml:space="preserve">Общество с ограниченной ответственностью «Сибирский Гурман – Новосибирск» ИНН 5402194877</t>
  </si>
  <si>
    <t xml:space="preserve">Земельный участок с кадастровым номером 54:19:060501:224, с местоположением: Новосибирская обл., Новосибирский район, Верх-Тулинский сельсовет, п. Красный Восток, между производственными базами ООО «Комбинат полуфабрикатов Сибирский Гурман» и ОАО «Тулинское»</t>
  </si>
  <si>
    <t xml:space="preserve">Общество с ограниченной ответственностью «Разрез Богатырь» (ИНН 5446021342) </t>
  </si>
  <si>
    <t xml:space="preserve">Разрез Богатырь (1 этап)</t>
  </si>
  <si>
    <t xml:space="preserve">Земельные участки с кадастровыми номерами: 54:28:046509:1563,
54:28:046509:1564, 54:28:046518:1390, 54:28:046518:1391, 54:28:046518:1392,
54:28:046518:1393, 54:28:046518:1385, 54:28:046509:1560, 54:28:046509:1558, с местоположением: Новосибирская область, Черепановский р-н, </t>
  </si>
  <si>
    <t xml:space="preserve">ООО «СК«АРМАДА»
(ИНН 5404033850)</t>
  </si>
  <si>
    <t xml:space="preserve">Спортивно-оздоровительный комплекс «АРМАДА-КЛУБ»</t>
  </si>
  <si>
    <t xml:space="preserve">Земельный участок с кадастровым номером 54:19:180601:197, с местоположением: Новосибирская область,  Новосибирский район, р.п. Краснообск, ул. Восточная</t>
  </si>
  <si>
    <t xml:space="preserve">ч. 1 ст. 1.1 Закона Новосибирской области от 01.07.2015 № 583-ОЗ</t>
  </si>
  <si>
    <t xml:space="preserve">АНО «Сибирский региональный центр фехтования Станислава Позднякова» 
(ИНН 5405493314) </t>
  </si>
  <si>
    <t xml:space="preserve">Универсальный фехтовальный комплекс по ул. Воинская в Октябрьском районе г. Новосибирска</t>
  </si>
  <si>
    <t xml:space="preserve">Земельный участок с кадастровым номером 54:35:071115:30, с местоположением: Новосибирская область, г. Новосибирск, ул. Воинская</t>
  </si>
  <si>
    <t xml:space="preserve">АНО «Спортивная Сибирь» 
(ИНН 5408008654)</t>
  </si>
  <si>
    <t xml:space="preserve">Спортивно-Рекреационный Парк «ЗВЕЗДА» </t>
  </si>
  <si>
    <t xml:space="preserve">Земельный участок с кадастровым номером 54:35:091625:822, расположенный по адресу: Новосибирская область, г. Новосибирск, тупик Бердский</t>
  </si>
  <si>
    <t xml:space="preserve">ООО «Спорт-Инвест» 
(ИНН 5407482406)</t>
  </si>
  <si>
    <t xml:space="preserve">Строительство спортивного комплекса экстремальных видов спорта по улице Воинской, дом 1 в Октябрьском районе города Новосибирска</t>
  </si>
  <si>
    <t xml:space="preserve">Земельный участок с кадастровым номером 54:35:071115:6, адрес: местоположение установлено относительно ориентира, расположенного в границах участка, ориентир - общественное здание, почтовый адрес ориентира: 630017, Новосибирская область, город Новосибирск, улица Воинская, 1 </t>
  </si>
  <si>
    <t xml:space="preserve">ООО «Новосибирский центр регенераторной хирургии и реабилитации» 
(ИНН 5404464279)</t>
  </si>
  <si>
    <t xml:space="preserve">Центр спортивной подготовки и медицинской реабилитации по ул. Блюхера в Ленинском районе г. Новосибирска</t>
  </si>
  <si>
    <t xml:space="preserve">Земельный участок с кадастровым номером 54:35:064315:1853, расположенный по адресу: Новосибирская область, г. Новосибирск, ул. Блюхера, 40</t>
  </si>
  <si>
    <t xml:space="preserve">ООО СЗ «Солнечные часы»
(ИНН 5402046090)</t>
  </si>
  <si>
    <t xml:space="preserve">Плавательный бассейн по ул. Охотская в Заельцовском районе г. Новосибирска</t>
  </si>
  <si>
    <t xml:space="preserve">Земельный участок с кадастровым номером 54:35:031355:1375, расположенный по адресу: Новосибирская область, г. Новосибирск, Заельцовский район, ул. Охотская, з/у 77</t>
  </si>
  <si>
    <t xml:space="preserve">ООО «Альбитофир» 
(ИНН 5405068711)</t>
  </si>
  <si>
    <t xml:space="preserve">Крытый футбольный стадион «АЛЬБИТОФИР»</t>
  </si>
  <si>
    <t xml:space="preserve">Земельный участок  с кадастровым номером 54:35:012730:33, расположенный по адресу: Новосибирская область, г. Новосибирск, ул. Авиационная</t>
  </si>
  <si>
    <t xml:space="preserve">ООО «СибирьСпортСити»
(ИНН 5407963300)</t>
  </si>
  <si>
    <t xml:space="preserve">Спортивная база «Высшая лига», состоящая из спортивно-оздоровительного комплекса с бассейном, теннисными кортами, местами для размещения и питания спортсменов, ледового катка с пунктом проката оборудования, детских площадок для спортивных игр, полей для спортивных игр (баскетбол, волейбол, футбол, теннис), лыже-роллерной трассой, зоной для занятия пешими прогулками и отдыха</t>
  </si>
  <si>
    <t xml:space="preserve">Земельный участок с кадастровым номером 54:35:032065:12, расположенный по адресу: установлено относительно ориентира,
расположенного в границах участка. Ориентир здание штаба. Почтовый адрес ориентира: , Новосибирская область, город Новосибирск, Заельцовский район военный городок № 95</t>
  </si>
  <si>
    <t>158 932</t>
  </si>
  <si>
    <t xml:space="preserve">ООО «Ваш инвестор»
(ИНН 5407487242)</t>
  </si>
  <si>
    <t xml:space="preserve">Здание спортивного назначения</t>
  </si>
  <si>
    <t xml:space="preserve">Земельный участок с кадастровым номером 54:35:074561:123, расположенный по адресу: Новосибирская область, г. Новосибирск, ул. Большевистская, з/у 43а</t>
  </si>
  <si>
    <t xml:space="preserve">ООО «ПАРТНЕР ГЕО»
(ИНН 5403054343)</t>
  </si>
  <si>
    <t xml:space="preserve">Спортивно-оздоровительный центр с универсальным игровым залом (отдельно стоящее здание)</t>
  </si>
  <si>
    <t xml:space="preserve">Земельный участок с кадастровым номером 54:35:033672:1061, расположенный по адресу: Новосибирская область, г. Новосибирск, ул. Георгия Колонды, з/у 5/1</t>
  </si>
  <si>
    <t xml:space="preserve">ООО «Аврора»
(ИНН 5402083180)</t>
  </si>
  <si>
    <t xml:space="preserve">О размещении объекта социально-культурного назначения «Многофункциональный спортивный комплекс «Аврора»</t>
  </si>
  <si>
    <t xml:space="preserve">Земельный участок с кадастровым номером54:35:033730:2133, расположенный по адресу: Новосибирская область, городской округ город Новосибирск, город Новосибирск, улица Легендарная, з/у 20</t>
  </si>
  <si>
    <t xml:space="preserve">Министерство строительства Новосибирской области </t>
  </si>
  <si>
    <t xml:space="preserve">АО «Строительный трест № 43» 
(ИНН 5404113432)</t>
  </si>
  <si>
    <t xml:space="preserve">Строительство жилых домов со встроенными нежилыми помещениями на земельном участке в границах улиц 25 лет Октября, Менделеева, Олеко Дундича ориентировочной площадью 16490,0 кв.м</t>
  </si>
  <si>
    <t xml:space="preserve">Земельный участок в границах улиц 25 лет Октября, Менделеева, Олеко Дундича </t>
  </si>
  <si>
    <t xml:space="preserve">п. 2 ч. 1 ст. 1 Закона Новосибирской области от 01.07.2015 № 583-ОЗ </t>
  </si>
  <si>
    <t xml:space="preserve">ООО «Энергомонтаж» 
(ИНН 5410112902)</t>
  </si>
  <si>
    <t xml:space="preserve">О масштабном инвестиционном проекте по строительству многоквартирных многоэтажных жилых домов, трансформаторной подстанции по улице Мясниковой в Калининском районе города Новосибирска</t>
  </si>
  <si>
    <t xml:space="preserve">Земельный участок в границах кадастрового квартала 54:35:041070 с предполагаемым адресом: Российская Федерация, Новосибирская область, город Новосибирск, улица Тюленина, 8/1</t>
  </si>
  <si>
    <t xml:space="preserve">п. 2 ч. 1 ст. 1 Закона Новосибирской области от 01.07.2015 № 583-ОЗ</t>
  </si>
  <si>
    <t xml:space="preserve">АО «Барнаульский комбинат железобетонных изделий №2» 
(ИНН 2224008190)</t>
  </si>
  <si>
    <t xml:space="preserve">О масштабном инвестиционном проекте по строительству многоквартирных многоэтажных жилых домов на земельном участке по улице Николая Сотникова в Кировском районе города Новосибирска</t>
  </si>
  <si>
    <t xml:space="preserve">Земельный участок с местоположением: Новосибирская область, город Новосибирск, Кировский район, ул. Николая Сотникова</t>
  </si>
  <si>
    <t xml:space="preserve">ООО СК «ВИРА-Строй» 
(ИНН 5401345428)</t>
  </si>
  <si>
    <t xml:space="preserve">О масштабном инвестиционном проекте по строительству многоэтажных многоквартирных жилых домов с помещениями общественного назначения и трансформаторной подстанцией по улице Петухова в Кировском районе города Новосибирска</t>
  </si>
  <si>
    <t xml:space="preserve">Земельный участок в границах кадастрового квартала 54:35:053585 с предполагаемым адресом: Российская Федерация, Новосибирская область, город Новосибирск, улица Петухова, 105</t>
  </si>
  <si>
    <t xml:space="preserve">О масштабном инвестиционном проекте по строительству многоэтажных многоквартирных жилых домов с трансформаторной подстанцией по улице Петухова в Кировском районе города Новосибирска</t>
  </si>
  <si>
    <t xml:space="preserve">Земельный участок в границах кадастрового квартала 54:35:053615 с предполагаемым адресом: Российская Федерация, Новосибирская область, город Новосибирск, улица Петухова, 162</t>
  </si>
  <si>
    <t xml:space="preserve">О масштабном инвестиционном проекте по строительству многоквартирных многоэтажных жилых домов с помещениями общественного назначения, магазина, автостоянки, распределительных подстанций, трансформаторных подстанций по улице Краузе в Калининском районе города Новосибирска</t>
  </si>
  <si>
    <t xml:space="preserve">Земельный участок с местоположением: Новосибирская область, город Новосибирск, Калининский район, улица Краузе </t>
  </si>
  <si>
    <t xml:space="preserve">ООО СЗ «Квартал»
(ИНН 5406258698)</t>
  </si>
  <si>
    <t xml:space="preserve">Жилой комплекс на Краузе</t>
  </si>
  <si>
    <t xml:space="preserve">Земельный участок с местоположением: Новосибирская область, город Новосибирск, Калининский район, улица Краузе</t>
  </si>
  <si>
    <t xml:space="preserve">ООО «Специализированный застройщик «Союз-Инвест» 
(ИНН 5448456469)</t>
  </si>
  <si>
    <t xml:space="preserve">Жилой комплекс «Акварельный-3»</t>
  </si>
  <si>
    <t xml:space="preserve">О масштабном инвестиционном проекте по строительству многоквартирных жилых домов с трансформаторной подстанцией на земельном участке по улице Бородина в Кировском районе города Новосибирска</t>
  </si>
  <si>
    <t xml:space="preserve">Земельный участок с кадастровым номером 54:35:051165:113, с местоположением: Новосибирская область, город Новосибирск, Кировский район, улица Бородина</t>
  </si>
  <si>
    <t xml:space="preserve">ООО МЖК «Энергетик. Специализированный застройщик»
(ИНН 5405221952)</t>
  </si>
  <si>
    <t xml:space="preserve">О масштабном инвестиционном проекте по строительству многоквартирных многоэтажных жилых домов, трансформаторной подстанции, канализационной насосной станции на земельном участке по улице Рябиновой в Октябрьском районе города Новосибирска</t>
  </si>
  <si>
    <t xml:space="preserve">Земельный участок в границах кадастрового квартала 54:35:072131 с местоположением: Новосибирская область, город Новосибирск, Октябрьский район, улица Рябиновая</t>
  </si>
  <si>
    <t xml:space="preserve">ООО «Сибакадемстрой. Специализированный застройщик» 
(ИНН 5406710040)</t>
  </si>
  <si>
    <t xml:space="preserve">О масштабном инвестиционном проекте по строительству многоквартирного жилого дома с помещениями общественного назначения, автостоянкой, трансформаторной подстанцией на земельном участке по улице Большевистской в Октябрьском районе города Новосибирска</t>
  </si>
  <si>
    <t xml:space="preserve">Земельный участок в  границах кадастрового квартала 54:35:074250 с местоположением: Новосибирская область, город Новосибирск, Октябрьский район, ул. Большевистская</t>
  </si>
  <si>
    <t xml:space="preserve">О масштабном инвестиционном проекте по строительству многоквартирных многоэтажных домов по улице Заречной в Первомайском районе города Новосибирска</t>
  </si>
  <si>
    <t xml:space="preserve">Земельный участок в границах кадастрового квартала 54:35:082725 с местоположением: Новосибирская область, город Новосибирск, Первомайский район, ул. Заречная</t>
  </si>
  <si>
    <t xml:space="preserve">Жилой комплекс «Новый горизонт» </t>
  </si>
  <si>
    <t xml:space="preserve">Земельный участок с кадастровым номером 54:35:062555:130 с местоположением: Новосибирская область, город Новосибирск, Ленинский район, улица Рельефная</t>
  </si>
  <si>
    <t xml:space="preserve">ООО «Брусника». Специализированный застройщик» 
(ИНН 6671382990)</t>
  </si>
  <si>
    <t xml:space="preserve">О масштабном инвестиционном проекте по строительству многоквартирных жилых домов с помещениями общественного назначения, автостоянки, трансформаторной подстанцией на земельном участке по улице Большевистская (В. Заровного) в Октябрьском районе города Новосибирска</t>
  </si>
  <si>
    <t xml:space="preserve">Земельный участок с кадастровым номером 54:35:074250:1663, с местоположением: Новосибирская область, город Новосибирск, Октябрьский район, улица Большевистская (В. Заровного)</t>
  </si>
  <si>
    <t xml:space="preserve">ООО «Прогресс. Специализированный застройщик» 
(ИНН 5433964607)</t>
  </si>
  <si>
    <t xml:space="preserve">Многоквартирный многоэтажный дом по улице Забалуева в Ленинском районе города Новосибирска</t>
  </si>
  <si>
    <t xml:space="preserve">Земельный участок с кадастровым номером 54:35:063180:1255 с местоположением: Российская Федерация, Новосибирская область, город Новосибирск, Ленинский район, ул. Забалуева, з/у 3/1</t>
  </si>
  <si>
    <t xml:space="preserve">АО «Завод сборного железобетона № 6» 
(ИНН 5506035536)</t>
  </si>
  <si>
    <t xml:space="preserve">Многоквартирные многоэтажные дома по улице Николая Сотникова в Кировском районе города Новосибирска</t>
  </si>
  <si>
    <t xml:space="preserve">Земельный участок в границах кадастрового квартала 54:35:053645 с местоположением по адресу: Новосибирская область, город Новосибирск, Кировский район, улица Николая Сотникова </t>
  </si>
  <si>
    <t xml:space="preserve">п. 2 ч. 1 ст 1 Закона Новосибирской области от 01.07.2015 № 583-ОЗ</t>
  </si>
  <si>
    <t xml:space="preserve">ООО «Строительные решения. Специализированный застройщик» 
(ИНН 5403033865) </t>
  </si>
  <si>
    <t xml:space="preserve">Многоквартирные многоэтажные дома с объектами обслуживания жилой застройки во встроенных помещениях, подземно-надземная автостоянка, трансформаторная  подстанция по улице Трикотажстроя города Новосибирска </t>
  </si>
  <si>
    <t xml:space="preserve">Земельный участок с кадастровым номером 54:35:014205:1279 с местоположением: Новосибирская область, город Новосибирск, Дзержинский район, ул. Трикотажстроя</t>
  </si>
  <si>
    <t xml:space="preserve">Многоквартирный многоэтажный дом с объектами обслуживания жилой застройки во встроенных помещениях, подземно-надземная автостоянка, трансформаторная подстанция по улице Есенина города Новосибирска</t>
  </si>
  <si>
    <t xml:space="preserve">Земельный участок с кадастровым номером 54:35:014205:39 с местоположением: Новосибирская область, город Новосибирск, Дзержинский район, улица Есенина</t>
  </si>
  <si>
    <t xml:space="preserve">Многоквартирные многоэтажные дома с объектами обслуживания жилой застройки во встроенных помещениях, подземно-надземная автостоянка по улице Бронная города Новосибирска</t>
  </si>
  <si>
    <t xml:space="preserve">Земельный участок с кадастровым номером 54:35:053180:121 с местоположением: Новосибирская область, город Новосибирск, Кировский район, улица Бронная, з/у 22</t>
  </si>
  <si>
    <t xml:space="preserve">Строительство многоквартирных многоэтажных домов со встроенными помещениями обслуживания жилой застройки по адресу: город Новосибирск, переулок 18-й Бронный</t>
  </si>
  <si>
    <t xml:space="preserve">Земельный участок с кадастровым номером 54:35:053365:19 с местоположением: Новосибирская область, город Новосибирск, переулок 18-й Бронный, з/у 16</t>
  </si>
  <si>
    <t xml:space="preserve">Многоквартирные многоэтажные дома по улице Радиостанция № 2 в Первомайском районе города Новосибирска</t>
  </si>
  <si>
    <t xml:space="preserve">Земельный участок, который предстоит образовать в результате раздела земельного участка с кадастровым номером 54:35:082265:417 с сохранением в измененных границах, с учетом существующих охранных зон, по адресу: Новосибирская область, город Новосибирск, ул. Радиостанция № 2, з/у 14</t>
  </si>
  <si>
    <t xml:space="preserve">Группа многоквартирных жилых домов по улице Большая в Ленинском районе города Новосибирска на земельном участке с кадастровым номером 54:35:061060:33</t>
  </si>
  <si>
    <t xml:space="preserve">Земельный участок с кадастровым номером 54:35:061060:33 с местоположением: Новосибирская область, город Новосибирск, Ленинский район, улица Большая</t>
  </si>
  <si>
    <t xml:space="preserve">Многоквартирные многоэтажные дома с объектами обслуживания жилой застройки во встроенных помещениях, подземно-надземная автостоянка по улице Радиостанция № 2 в Первомайском районе города Новосибирска</t>
  </si>
  <si>
    <t xml:space="preserve">Земельный участок, который предстоит образовать в соответствии с проектом межевания территории квартала 232.01.02.12 в границах проекта планировки территории, ограниченной ул. Одоевского, границей города Новосибирска, границей Советского района и Бердским шоссе, в Первомайском районе, с местоположением по адресу: Новосибирская область, город Новосибирск, Первомайский район, в результате раздела земельного участка с кадастровым номером 54:35:082265:417 с сохранением в измененных границах, с учетом существующих охранных зон, по адресу: Новосибирская область, город Новосибирск, ул. Радиостанция № 2 </t>
  </si>
  <si>
    <t xml:space="preserve">Земельный участок в соответствии с проектом межевания территории квартала 232.01.02.11 в границах проекта планировки территории, ограниченной ул. Одоевского, границей города Новосибирска, границей Советского района и Бердским шоссе, в Первомайском районе с местоположением по адресу: Новосибирская область, город Новосибирск, Первомайский район, улица Радиостанция № 2, з/у 22. Земельный участок, предоставляемый для реализации проекта, образовывается путем раздела земельного участка с кадастровым номером 54:35:082265:417 с сохранением в измененных границах в соответствии с постановлением мэрии города Новосибирска от 06.07.2021 № 2256 «О проекте межевания территории квартала 232.01.02.11 в границах проекта планировки территории, ограниченной ул. Одоевского, границей города Новосибирска, границей Советского района и Бердским шоссе, в Первомайском районе»</t>
  </si>
  <si>
    <t xml:space="preserve">АО «Специализированный застройщик «Береговое» 
(ИНН 5405397515) </t>
  </si>
  <si>
    <t xml:space="preserve">Многоквартирный жилой дом по улице Закавказская в Октябрьском районе города Новосибирска</t>
  </si>
  <si>
    <t xml:space="preserve">Земельный участок с кадастровым номером 54:35:074435:6, с местоположением: Новосибирская область, город Новосибирск, улица Закавказская</t>
  </si>
  <si>
    <t xml:space="preserve">Многоквартирный жилой дом по улице Беловежская 
в городе Новосибирске</t>
  </si>
  <si>
    <t xml:space="preserve">Земельный участок, который предстоит образовать в результате перераспределения земельных участков с кадастровыми номерами 54:35:051835:23, 54:35:051835:21, 54:35:051835:20 и земель, государственная собственность на которые не разграничена, по адресу: Новосибирская область, город Новосибирск, ул. Беловежская, з/у 1</t>
  </si>
  <si>
    <t xml:space="preserve">ООО Специализированный застройщик «Сибирь-Развитие» 
(ИНН 5403339290)</t>
  </si>
  <si>
    <t xml:space="preserve">Многоэтажные жилые дома с помещениями общественного назначения по улице Забалуева - III очередь строительства многоэтажных жилых домов</t>
  </si>
  <si>
    <t xml:space="preserve">Земельный участок с кадастровым номером 54:35:062585:112 с местоположением по адресу: Новосибирская область, город Новосибирск, Ленинский район, улица Забалуева</t>
  </si>
  <si>
    <t xml:space="preserve">О масштабном инвестиционном проекте по строительству 
группы многоквартирных жилых домов на земельном участке 
с кадастровым номером 54:35:061060:37 по улице Большая 
в Ленинском районе города Новосибирска</t>
  </si>
  <si>
    <t xml:space="preserve">Земельный участок с кадастровым номером 54:35:061060:37, с местоположением: Новосибирская область, город Новосибирск, ул. Большая</t>
  </si>
  <si>
    <t xml:space="preserve">О масштабном инвестиционном проекте по строительству группы многоквартирных жилых домов на земельном участке с кадастровым номером 54:35:061060:40 по улице Большая в Ленинском районе города Новосибирска</t>
  </si>
  <si>
    <t xml:space="preserve">Земельный участок с кадастровым номером 54:35:061060:40 с местоположением по адресу: Новосибирская область, город Новосибирск, Ленинский район, улица Большая</t>
  </si>
  <si>
    <t xml:space="preserve">ООО «Строй-Арт» 
(ИНН 5407974687)</t>
  </si>
  <si>
    <t xml:space="preserve">Комплекс многоквартирных многоэтажных жилых домов с общественными помещениями и подземной автостоянкой по улице Серафимовича в Ленинском районе города Новосибирска</t>
  </si>
  <si>
    <t xml:space="preserve">Земельный участок с кадастровым номером 54:35:064105:1354, с местоположением по адресу: Российская Федерация, Новосибирская область, городской округ город Новосибирск, город Новосибирск, улица Серафимовича, з/у 12</t>
  </si>
  <si>
    <t xml:space="preserve">Многоквартирные многоэтажные дома с подземной автостоянкой, со встроенными помещениями обслуживания жилой застройки по улице Рябиновая в Октябрьском районе города Новосибирска</t>
  </si>
  <si>
    <t xml:space="preserve">Земельный участок с кадастровым номером 54:35:000000:41186 по адресу: Российская Федерация, Новосибирская область, городской округ город Новосибирск, город Новосибирск, Октябрьский район, ул. Рябиновая, з/у 18/1</t>
  </si>
  <si>
    <t xml:space="preserve">Многоквартирные жилые дома по улице Краузе в городе Новосибирске</t>
  </si>
  <si>
    <t xml:space="preserve">Земельный участок с кадастровым номером 54:35:041005:2062, с местоположенеим по адресу: Российская Федерация, Новосибирская область, город Новосибирск, улица Тюленина, з/у 31</t>
  </si>
  <si>
    <t xml:space="preserve">Многоквартирный жилой дом по улице Николая Сотникова в Кировском районе города Новосибирска </t>
  </si>
  <si>
    <t xml:space="preserve">Земельный участок с кадастровым номером 54:35:053630:8, с местоположением по адресу: Российская Федерация, Новосибирская область, город Новосибирск, улица Николая Сотникова, 4</t>
  </si>
  <si>
    <t xml:space="preserve">ООО «Специализированный застройщик ДСК КПД-Газстрой»
(ИНН 5410045452)</t>
  </si>
  <si>
    <t xml:space="preserve">Многоквартирный многоэтажный дом по улице Титова в Ленинском районе города Новосибирска</t>
  </si>
  <si>
    <t xml:space="preserve">Земельный участок с кадастровым номером 54:35:000000:42761, с местоположением по адресу: Новосибирская область, город Новосибирск, улица Титова, з/у 251б</t>
  </si>
  <si>
    <t xml:space="preserve">Многоквартирные многоэтажные дома с объектами обслуживания жилой застройки во встроенных помещениях по ул. Проточная в Ленинском районе города Новосибирска</t>
  </si>
  <si>
    <t xml:space="preserve">Земельный участок с кадастровым номером 54:35:061625:33, расположенный по адресу: Новосибирская область, город Новосибирск, ул. Проточная</t>
  </si>
  <si>
    <t xml:space="preserve">Многоквартирный многоэтажный дом с объектами обслуживания жилой застройки во встроенных помещениях, подземно-наземная автостоянка по улице Попова в Ленинском районе города Новосибирска</t>
  </si>
  <si>
    <t xml:space="preserve">Земельный участок с кадастровым номером 54:35:061400:283,  по адресу: Российская Федерация, Новосибирская область, городской округ город Новосибирск, город Новосибирск, Ленинский район, проезд Энергетиков, з/у 19</t>
  </si>
  <si>
    <t xml:space="preserve">ООО «ЗАО СМС»
(ИНН 5406627698)</t>
  </si>
  <si>
    <t xml:space="preserve"> Жилой комплекс «На Королева»</t>
  </si>
  <si>
    <t xml:space="preserve">Земельный участок с кадастровым номером 54:35:013980:3560, расположенный по адресу: Новосибирская область, городской округ город Новосибирск, город Новосибирск, ул. Королева, з/у 2</t>
  </si>
  <si>
    <t xml:space="preserve">Многоквартирные многоэтажные дома со встроенными помещениями обслуживания жилой застройки по улице 2-я Марата в Первомайском районе города Новосибирска</t>
  </si>
  <si>
    <t xml:space="preserve">Земельный участок с кадастровым номером 54:35:000000:42892, расположенный по адресу: Российская Федерация, Новосибирская область, город Новосибирск, Первомайский район, улица 2-я Марата, з/у 2/1</t>
  </si>
  <si>
    <t xml:space="preserve">Многоэтажные жилые дома с помещениями общественного назначения по ул. Забалуева - IV очередь строительства многоэтажных жилых домов</t>
  </si>
  <si>
    <t xml:space="preserve">Земельный участок с кадастровым номером 54:35:062625:121, расположенный по адресу: г. Новосибирск, Ленинский район, ул. Забалуева</t>
  </si>
  <si>
    <t xml:space="preserve">Группа многоквартирных жилых домов по улице Большая в Ленинском районе города Новосибирска на земельном участке с кадастровым номером 54:35:061060:36</t>
  </si>
  <si>
    <t xml:space="preserve">Земельный участок с кадастровым номером 54:35:061060:36 с местоположением по адресу: Новосибирская область, город Новосибирск, улица Большая </t>
  </si>
  <si>
    <t xml:space="preserve">Группа многоквартирных жилых домов по улице Большая в Ленинском районе города Новосибирска на земельном участке с кадастровым номером 54:35:061060:38</t>
  </si>
  <si>
    <t xml:space="preserve">Земельный участок с кадастровым номером 54:35:061060:38 с местоположением по адресу: Новосибирская область, город Новосибирск, улица Большая </t>
  </si>
  <si>
    <t xml:space="preserve">Многоквартирные многоэтажные жилые дома с общественными помещениями, помещениями дошкольного образовательного учреждения (встраиваемого детского сада), расположенные по улице Курчатова в Калининском районе города Новосибирска</t>
  </si>
  <si>
    <t xml:space="preserve">Земельный участок с кадастровым номером 54:35:041115:783 с местоположением по адресу: Российская Федерация, Новосибирская область, город Новосибирск, улица Курчатова, з/у 16</t>
  </si>
  <si>
    <t xml:space="preserve">Многоквартирные многоэтажные дома №№ 58, 59, 65, 66 с объектами обслуживания жилой застройки во встроенных помещениях по улице Спортивная в Ленинском районе города Новосибирска. I, II, III, IV этапы строительства</t>
  </si>
  <si>
    <t xml:space="preserve">Земельный участок с кадастровым номером 54:35:062585:117, расположенный по адресу: Новосибирская область, город Новосибирск, улица Спортивная, уч. 30</t>
  </si>
  <si>
    <t xml:space="preserve">Многоквартирные многоэтажные жилые дома с общественными помещениями, расположенные по адресу: Октябрьский район, г. Новосибирск
</t>
  </si>
  <si>
    <t xml:space="preserve">Земельный участок с кадастровым номером 54:35:072001:307, расположенный по адресу: Новосибирская область, город Новосибирск, улица Кирова</t>
  </si>
  <si>
    <t>10 641</t>
  </si>
  <si>
    <t xml:space="preserve">Многоквартирные многоэтажные дома со встроенными помещениями обслуживания жилой застройки по улице Кирова в Октябрьском районе города Новосибирска</t>
  </si>
  <si>
    <t xml:space="preserve">Земельный участок с кадастровым номером 54:35:072055:125, расположенный по адресу: Российская Федерация, Новосибирская область, город Новосибирск, улица Кирова, з/у 379</t>
  </si>
  <si>
    <t>31 109</t>
  </si>
  <si>
    <t xml:space="preserve">Многоквартирные многоэтажные дома NN 68, 69 с объектами обслуживания жилой застройки во встроенных помещениях по улице Спортивная в Ленинском районе города Новосибирска. I, II, этапы строительства</t>
  </si>
  <si>
    <t xml:space="preserve">Земельный участок с кадастровым номером 54:35:062585:116, расположенный по адресу: Новосибирская область, город Новосибирск, улица Спортивная, уч. 32</t>
  </si>
  <si>
    <t xml:space="preserve">Земельный участок с кадастровым номером 54:35:072055:126, расположенный по адресу: Российская Федерация, Новосибирская область, город Новосибирск, улица Кирова, з/у 389</t>
  </si>
  <si>
    <t>59 441</t>
  </si>
  <si>
    <t xml:space="preserve">ООО "Строительные решения. Специализированный застройщик"        (ИНН 5403033865)</t>
  </si>
  <si>
    <t xml:space="preserve">Многоквартирные многоэтажные дома со встроенными помещениями обслуживания жилой застройки по улице Большая в городе Обь</t>
  </si>
  <si>
    <t xml:space="preserve">Земельный участок с кадастровым номером 54:36:020206:1218, расположенный по адресу: Новосибирская область, город Обь, улица Большая</t>
  </si>
  <si>
    <t xml:space="preserve">п.2.1 ч.1 ст.1 Закона Новосибирской области от 01.07.2015 № 583-ОЗ</t>
  </si>
  <si>
    <t xml:space="preserve">ООО Специализированный застройщик "Развитие"                                                                 (ИНН 5404474639)</t>
  </si>
  <si>
    <t xml:space="preserve">Многоэтажные жилые дома с помещениями общественного назначения по улице Забалуева - V очередь строительства многоэтажных жилых домов</t>
  </si>
  <si>
    <t xml:space="preserve">Земельный участок с кадастровым номером 54:35:000000:42725, расположенный по адресу: Российская Федерация, Новосибирская область, город Новосибирск, Ленинский район, улица Забалуева, 71</t>
  </si>
  <si>
    <t xml:space="preserve">п.2 ч.1 ст.1 Закона Новосибирской области от 01.07.2015 № 583-ОЗ</t>
  </si>
  <si>
    <t>Реадизуется</t>
  </si>
  <si>
    <t xml:space="preserve">ООО Специализированный застройщик "Пионер-ВП"                                                                            (ИНН 5402082651)</t>
  </si>
  <si>
    <t xml:space="preserve">Многоквартирные жилые дома в Барышевском сельсовете Новосибирского района Новосибирской области</t>
  </si>
  <si>
    <t xml:space="preserve">Земельный участок с кадастровым номером 54:19:164801:2731, расположенный по адресу: Новосибирская область, Новосибирский район, Барышевский сельсовет</t>
  </si>
  <si>
    <t xml:space="preserve">ООО Специализированный застройщик  "Развитие"                                                                    (ИНН 5404474693)</t>
  </si>
  <si>
    <t xml:space="preserve">Многоэтажные жилые дома с помещениями общественного назначения по ул. Забалуева - VI очередь строительства многоэтажных жилых домов</t>
  </si>
  <si>
    <t xml:space="preserve">Земельный участок с кадастровым номером 54:35:000000:47638, расположенный по адресу: Российская Федерация, Новосибирская область, город Новосибирск, Ленинский район, улица Забалуева</t>
  </si>
  <si>
    <t xml:space="preserve">ООО "Стройком. Специализированный застройщик"                                                            (ИНН 5405469495)</t>
  </si>
  <si>
    <t xml:space="preserve">Многоквартирные многоэтажные дома со встроенными помещениями обслуживания жилой застройки по улице Жернакова в Октябрьском районе города Новосибирска на земельном участке с кадастровым номером 54:35:072055:127</t>
  </si>
  <si>
    <t xml:space="preserve">Земельный участок с кадастровым номером 54:35:072055:127, расположенный по адресу: Российская Федерация, Новосибирская область, город Новосибирск, улица Жернакова, з/у 8</t>
  </si>
  <si>
    <t xml:space="preserve">ООО "Стройком. Специализированный застройщик"                                                             (ИНН 5405469495)</t>
  </si>
  <si>
    <t xml:space="preserve">Многоквартирные многоэтажные дома со встроенными помещениями обслуживания жилой застройки по улице Жернакова в Октябрьском районе города Новосибирска на земельном участке с кадастровым номером 54:35:072055:128</t>
  </si>
  <si>
    <t xml:space="preserve">Земельный участок с кадастровым номером 54:35:072055:128, расположенный по адресу: Российская Федерация, Новосибирская область, город Новосибирск, улица Жернакова, з/у 6</t>
  </si>
  <si>
    <t xml:space="preserve">ООО Специализированный застройщик "Альфа"                                                                               (ИНН 5405028275)</t>
  </si>
  <si>
    <t xml:space="preserve">Многоквартирные многоэтажные жилые дома с подземными автостоянками</t>
  </si>
  <si>
    <t xml:space="preserve">Земельный участок с кадастровым номером 54:35:021310:392, расположенный по адресу: Российская Федерация, Новосибирская область, город Новосибирск, улица Чернышевский спуск, з/у  18</t>
  </si>
  <si>
    <t xml:space="preserve">п.2.3 ч.1 ст.1 Закона Новосибирской области от 01.07.2015 № 583-ОЗ</t>
  </si>
  <si>
    <t xml:space="preserve">Земельный участок с кадастровым номером 54:35:033695:139 , расположенный по адресу: Российская Федерация, Новосибирская область, город Новосибирск, улица Бардина, земельный участок 12</t>
  </si>
  <si>
    <t xml:space="preserve">Земельный участок с кадастровым номером 54:35:000000:49041, расположенный по адресу: Российская Федерация, Новосибирская область, город Новосибирск, улица Никитина,  з/у  132</t>
  </si>
  <si>
    <t xml:space="preserve">Многоэтажный жилой дом по ул. Титова в Ленинском районе г. Новосибирска</t>
  </si>
  <si>
    <t xml:space="preserve">Земельный участок с кадастровым номером 54:35:062545:73, с местоположением: Новосибирская область, город Новосибирск, Ленинский район, улица Титова</t>
  </si>
  <si>
    <t xml:space="preserve">п. 2.2 ч. 1 ст. 1 Закона Новосибирской области от 01.07.2015 № 583-ОЗ</t>
  </si>
  <si>
    <t xml:space="preserve">Чистая Слобода 3, очередь 6. Жилые дома №№ 56, 57, 58, 59, 60 с ИТП №№ 57а, 58а и ТП № 56а в Ленинском районе г. Новосибирска</t>
  </si>
  <si>
    <t xml:space="preserve">Земельный участок с кадастровым номером 54:35:000000:10239, с местоположением: Новосибирская область, город Новосибирск, Ленинский район, улица Титова </t>
  </si>
  <si>
    <t xml:space="preserve">Чистая Слобода-3, очередь 6/1, многоэтажные жилые дома №№ 61, 62, 63 ТП № 64 по ул. Титова в Ленинском районе г. Новосибирска</t>
  </si>
  <si>
    <t xml:space="preserve">Земельный участок с кадастровым номером 54:35:062560:2, с местоположением: Новосибирская область, город Новосибирск, Ленинский район, улица Титова </t>
  </si>
  <si>
    <t xml:space="preserve">ООО «Специализированный застройщик КПД-Газстрой-Инвест»
(ИНН 5410072752)</t>
  </si>
  <si>
    <t xml:space="preserve">Многоквартирные многоэтажные дома №№ 41, 42, 43, 44, 45, 46, 47, 48 с объектами обслуживания жилой застройки во встроенных помещениях, ТП №№ 50, 51, 52, 53, КНС № 54 по ул. Спортивная в Ленинском районе г. Новосибирска</t>
  </si>
  <si>
    <t xml:space="preserve">Земельный участок с кадастровым номером 54:35:062580:3, с местоположением: Новосибирская область, город Новосибирск, Ленинский район, улица Спортивная </t>
  </si>
  <si>
    <t xml:space="preserve">Многоквартирные многоэтажные дома №№ 81, 82 с объектами обслуживания жилой застройки во встроенных помещениях, ТП № 83 по ул. Титова в Ленинском районе г. Новосибирска</t>
  </si>
  <si>
    <t xml:space="preserve">Земельный участок с кадастровым номером 54:35:062560:113, с местоположением: Новосибирская область, город Новосибирск, Ленинский район, ул. Ивана Севастьянова</t>
  </si>
  <si>
    <t xml:space="preserve">п. 2.2 ч. 1 ст. 1 Закона Новосибирской области от 01.07.2015 № 583-ОЗ </t>
  </si>
  <si>
    <t xml:space="preserve">Многоквартирные жилые дома по ул. Лобачевского в Заельцовском районе г. Новосибирск</t>
  </si>
  <si>
    <t xml:space="preserve">Земельный участок с кадастровым номером 54:35:000000:37649, с местоположением: Новосибирская область, город Новосибирск, Заельцовский район, улица Лобачевского</t>
  </si>
  <si>
    <t xml:space="preserve">Многоквартирные жилые дома, подземная автостоянка, объекты управленческой деятельности по ул. Плановая в Заельцовском районе</t>
  </si>
  <si>
    <t xml:space="preserve">Земельный участок с кадастровым номером 54:35:032640:932, с местоположением: Новосибирская область, город Новосибирск, Заельцовский район, улица Плановая</t>
  </si>
  <si>
    <t xml:space="preserve">4 квартал 2025</t>
  </si>
  <si>
    <t xml:space="preserve">ООО СЗ «ГринАгроСтрой» 
(ИНН 5410064504)</t>
  </si>
  <si>
    <t xml:space="preserve">Комплекс жилых домов «Пашино Комфорт» Калининского района города Новосибирска </t>
  </si>
  <si>
    <t xml:space="preserve">Земельный участок с кадастровым номером 54:35:000000:40206, с местоположением: Новосибирская область, город Новосибирск, улица Новоуральская, з/у 39</t>
  </si>
  <si>
    <t xml:space="preserve">Многоквартирный многоэтажный дом с подземной автостоянкой по ул. Первомайская в Первомайском районе г. Новосибирска</t>
  </si>
  <si>
    <t xml:space="preserve">Земельный участок с кадастровым номером 54:35:082610:1301, с местоположением: Новосибирская область, город Новосибирск, ул. Первомайская</t>
  </si>
  <si>
    <t xml:space="preserve">Многоквартирные многоэтажные дома по ул. Попова г. Новосибирск</t>
  </si>
  <si>
    <t xml:space="preserve">Земельный участок с кадастровым номером 54:35:061400:18, с местоположением: Новосибирская область, город Новосибирск, улица Попова</t>
  </si>
  <si>
    <t xml:space="preserve">Многоквартирный многоэтажный дом № 55 (по ГП) по ул. Титова в Ленинском районе г. Новосибирска</t>
  </si>
  <si>
    <t xml:space="preserve">Земельный участок с кадастровым номером 54:35:062535:7372, с местоположением: Новосибирская область, город Новосибирск, улица Титова</t>
  </si>
  <si>
    <t xml:space="preserve">Многоквартирные многоэтажные дома со встроенными помещениями обслуживания жилой застройки по ул.Калинина в г.Обь Новосибирской области</t>
  </si>
  <si>
    <t xml:space="preserve">Земельный участок с кадастровым номером 54:36:020117:10, с местоположением: Новосибирская область, город Обь, улица Калинина</t>
  </si>
  <si>
    <t xml:space="preserve">ООО СЗ «НВН» (ИНН 5402072741)</t>
  </si>
  <si>
    <t xml:space="preserve">Медицинский центр по ул. Декоративный питомник в Калининском районе г. Новосибирска</t>
  </si>
  <si>
    <t xml:space="preserve">Земельный участок с кадастровым номером 54:35:000000:44657, с местоположением: Российская Федерация, Новосибирская область, городской округ Новосибирск, город Новосибирск, Красный проспект, з/у 303</t>
  </si>
  <si>
    <t xml:space="preserve">Инвестиционные проекты программы реиндустриализации экономики Новосибирской области до 2025 года</t>
  </si>
  <si>
    <t xml:space="preserve">Инициатор проекта</t>
  </si>
  <si>
    <t xml:space="preserve">Сфера реализации проекта</t>
  </si>
  <si>
    <t xml:space="preserve">Годы осуществления инвестиций 
в проект (инвестиционная фаза проекта), годы</t>
  </si>
  <si>
    <t xml:space="preserve">Объем инвестиций, млн. рублей (без налога на добавленную стоимость)</t>
  </si>
  <si>
    <t xml:space="preserve">Технологическое направление</t>
  </si>
  <si>
    <t xml:space="preserve">АО «СКТБ КАТАЛИЗАТОР»</t>
  </si>
  <si>
    <t xml:space="preserve">Реализация технологической инициативы КИТ: катализаторы, инжиниринг, технологии</t>
  </si>
  <si>
    <t>Производство</t>
  </si>
  <si>
    <t>2016-2019</t>
  </si>
  <si>
    <t xml:space="preserve">НСО, г. Новосибирск, ул. Тихая, 1</t>
  </si>
  <si>
    <t>Эксплуатационная</t>
  </si>
  <si>
    <t xml:space="preserve">Разработка и внедрение в серийное производство катализаторов</t>
  </si>
  <si>
    <t xml:space="preserve">АО «ВЕКТОР-БИАЛЬГАМ»</t>
  </si>
  <si>
    <t xml:space="preserve">Создание участка розлива инъекционных препаратов в соответствии с требованиями GMP {в составе проекта БиоФармПолис}</t>
  </si>
  <si>
    <t>2015-2017</t>
  </si>
  <si>
    <t xml:space="preserve">НСО, Новосибирский район, р.п. Кольцово, промплощадка ГНЦ ВБ "Вектор"</t>
  </si>
  <si>
    <t xml:space="preserve">Разработка и производство: вакцин, витаминных препаратов, сывороток и анатоксинов, антидотов и противоядий, препаратов на основе рекомбинантных белков</t>
  </si>
  <si>
    <t xml:space="preserve">ООО «ПРЕДПРИЯТИЕ «ЭЛТЕКС»</t>
  </si>
  <si>
    <t xml:space="preserve">Расширение производства телекомуникационного оборудования на базе ООО «Предприятие «ЭЛТЕКС»</t>
  </si>
  <si>
    <t>2017-2018</t>
  </si>
  <si>
    <t xml:space="preserve">НСО, г. Новосибирск, ул. Окружная, 29 в</t>
  </si>
  <si>
    <t xml:space="preserve">Разработка и производство телекоммуникационного оборудования</t>
  </si>
  <si>
    <t xml:space="preserve">ЗАО «ЭНЕРГОПРОМ - Новосибирский электродный завод»</t>
  </si>
  <si>
    <t xml:space="preserve">Организация выпуска крупногабаритных угольных электродов и электродной массы на электрокальцинированном антраците (ЭКА)</t>
  </si>
  <si>
    <t xml:space="preserve">Новосибирская область, Искитимский район, промплощадка Новосибирского электродного завода</t>
  </si>
  <si>
    <t xml:space="preserve">Разработка и производство крупногабаритных угольных электродов и электродной массы на электрокальцинированном антраците</t>
  </si>
  <si>
    <t xml:space="preserve">ООО «АНГИОЛАЙН
ИНТЕРВЕНШИОНАЛ ДЕВАЙС»</t>
  </si>
  <si>
    <t xml:space="preserve">Развитие производства высокотехнологичной медицинской продукции: коронарные стенты и катетеры</t>
  </si>
  <si>
    <t>2017-2019</t>
  </si>
  <si>
    <t xml:space="preserve">Новосибирская область, г. Новосибирск, территория Биотехнопарка наукограда Кольцово
</t>
  </si>
  <si>
    <t xml:space="preserve">Разработка и производство медицинских изделий лечения заболеваний сердца и сосудов</t>
  </si>
  <si>
    <t xml:space="preserve">ФГБУ «СФБМИЦ им. Е.Н. Мешалкина» Минздрава России</t>
  </si>
  <si>
    <t xml:space="preserve">Создание индустриального Биомедицинского парка "Зеленая долина"</t>
  </si>
  <si>
    <t>2015-2022</t>
  </si>
  <si>
    <t xml:space="preserve">Новосибирская область, г. Новосибирск, ул. Тимакова</t>
  </si>
  <si>
    <t xml:space="preserve">Уточнение проекта</t>
  </si>
  <si>
    <t xml:space="preserve">Медицинские изделия</t>
  </si>
  <si>
    <t xml:space="preserve">АО «Экран-оптические системы»</t>
  </si>
  <si>
    <t xml:space="preserve">Создание промышленного производства полупроводниковых гетероструктур и электронных компонентов на их основе</t>
  </si>
  <si>
    <t>2018-2020</t>
  </si>
  <si>
    <t xml:space="preserve">НСО, г. Новосибирск, ул. Академика Ржанова 2 ИФП СО РАН </t>
  </si>
  <si>
    <t>Инвестиционная</t>
  </si>
  <si>
    <t xml:space="preserve">Разработка и производство полупроводниковых гетероструктур</t>
  </si>
  <si>
    <t>ВСЕГО:</t>
  </si>
  <si>
    <t xml:space="preserve">Частные инвестици:</t>
  </si>
  <si>
    <t xml:space="preserve">Бюджетные инвестиции:</t>
  </si>
  <si>
    <t xml:space="preserve">Региональные инвестиции:</t>
  </si>
  <si>
    <t xml:space="preserve">Муниципальные инвестиции:</t>
  </si>
  <si>
    <t xml:space="preserve">Средний срок</t>
  </si>
  <si>
    <t xml:space="preserve">проверка би</t>
  </si>
  <si>
    <t xml:space="preserve">проверка кол-во</t>
  </si>
  <si>
    <t>Уровень</t>
  </si>
  <si>
    <t>Формы</t>
  </si>
  <si>
    <t xml:space="preserve">Виды концессий</t>
  </si>
  <si>
    <t>КГ</t>
  </si>
  <si>
    <t>федеральные</t>
  </si>
  <si>
    <t>концессии</t>
  </si>
  <si>
    <t xml:space="preserve">фед. концессии</t>
  </si>
  <si>
    <t>ФиР</t>
  </si>
  <si>
    <t>региональные</t>
  </si>
  <si>
    <t xml:space="preserve">договоры аренды с инвестобязательствами</t>
  </si>
  <si>
    <t xml:space="preserve">рег. концессии</t>
  </si>
  <si>
    <t>муниципальные</t>
  </si>
  <si>
    <t xml:space="preserve">договоры аренды з/у</t>
  </si>
  <si>
    <t xml:space="preserve">мун. концессии</t>
  </si>
  <si>
    <t xml:space="preserve"> </t>
  </si>
  <si>
    <t>инвестдоговоры</t>
  </si>
  <si>
    <t>иное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</si>
</sst>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7">
    <numFmt numFmtId="160" formatCode="_-* #,##0.00_-;\-* #,##0.00_-;_-* &quot;-&quot;??_-;_-@_-"/>
    <numFmt numFmtId="161" formatCode="#,##0.0"/>
    <numFmt numFmtId="162" formatCode="0.0"/>
    <numFmt numFmtId="163" formatCode="000000"/>
    <numFmt numFmtId="164" formatCode="#,##0.000"/>
    <numFmt numFmtId="165" formatCode="#,##0_ ;\-#,##0\ "/>
    <numFmt numFmtId="166" formatCode="#,##0.00\ &quot;₽&quot;"/>
  </numFmts>
  <fonts count="24">
    <font>
      <sz val="11.000000"/>
      <color theme="1"/>
      <name val="Calibri"/>
      <scheme val="minor"/>
    </font>
    <font>
      <sz val="11.000000"/>
      <name val="Calibri"/>
    </font>
    <font>
      <sz val="12.000000"/>
      <color theme="1"/>
      <name val="Calibri"/>
      <scheme val="minor"/>
    </font>
    <font>
      <b/>
      <sz val="8.000000"/>
      <name val="Times New Roman"/>
    </font>
    <font>
      <sz val="8.000000"/>
      <name val="Times New Roman"/>
    </font>
    <font>
      <strike/>
      <sz val="8.000000"/>
      <name val="Times New Roman"/>
    </font>
    <font>
      <b/>
      <strike/>
      <sz val="11.000000"/>
      <name val="Calibri"/>
      <scheme val="minor"/>
    </font>
    <font>
      <sz val="10.000000"/>
      <name val="Times New Roman"/>
    </font>
    <font>
      <b/>
      <sz val="10.000000"/>
      <name val="Times New Roman"/>
    </font>
    <font>
      <sz val="10.000000"/>
      <color theme="4"/>
      <name val="Times New Roman"/>
    </font>
    <font>
      <sz val="10.000000"/>
      <color theme="1"/>
      <name val="Times New Roman"/>
    </font>
    <font>
      <sz val="12.000000"/>
      <color theme="1"/>
      <name val="Times New Roman"/>
    </font>
    <font>
      <b/>
      <sz val="10.000000"/>
      <color theme="1"/>
      <name val="Times New Roman"/>
    </font>
    <font>
      <b/>
      <sz val="14.000000"/>
      <name val="Times New Roman"/>
    </font>
    <font>
      <sz val="8.000000"/>
      <color theme="1"/>
      <name val="Times New Roman"/>
    </font>
    <font>
      <sz val="9.000000"/>
      <name val="Times New Roman"/>
    </font>
    <font>
      <b/>
      <sz val="14.000000"/>
      <color theme="1"/>
      <name val="Times New Roman"/>
    </font>
    <font>
      <b/>
      <sz val="11.000000"/>
      <name val="Times New Roman"/>
    </font>
    <font>
      <sz val="14.000000"/>
      <name val="Times New Roman"/>
    </font>
    <font>
      <b/>
      <sz val="10.000000"/>
      <color indexed="55"/>
      <name val="Arial"/>
    </font>
    <font>
      <sz val="10.000000"/>
      <color indexed="55"/>
      <name val="Arial"/>
    </font>
    <font>
      <sz val="10.000000"/>
      <name val="Arial"/>
    </font>
    <font>
      <b/>
      <sz val="10.000000"/>
      <color indexed="23"/>
      <name val="Arial"/>
    </font>
    <font>
      <sz val="10.000000"/>
      <color indexed="23"/>
      <name val="Arial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5"/>
      </patternFill>
    </fill>
    <fill>
      <patternFill patternType="solid">
        <fgColor indexed="47"/>
        <bgColor indexed="47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indexed="5"/>
        <bgColor indexed="5"/>
      </patternFill>
    </fill>
  </fills>
  <borders count="28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none"/>
      <top style="none"/>
      <bottom style="none"/>
      <diagonal style="none"/>
    </border>
    <border>
      <left style="none"/>
      <right style="thin">
        <color theme="1"/>
      </right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none"/>
      <right style="none"/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 style="none"/>
    </border>
    <border>
      <left style="none"/>
      <right style="thin">
        <color indexed="22"/>
      </right>
      <top style="thin">
        <color indexed="22"/>
      </top>
      <bottom style="thin">
        <color indexed="22"/>
      </bottom>
      <diagonal style="none"/>
    </border>
    <border>
      <left style="thin">
        <color indexed="22"/>
      </left>
      <right style="thin">
        <color indexed="22"/>
      </right>
      <top style="thin">
        <color auto="1"/>
      </top>
      <bottom style="thin">
        <color indexed="22"/>
      </bottom>
      <diagonal style="none"/>
    </border>
    <border>
      <left style="none"/>
      <right style="thin">
        <color indexed="22"/>
      </right>
      <top style="none"/>
      <bottom style="thin">
        <color indexed="22"/>
      </bottom>
      <diagonal style="none"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 style="none"/>
    </border>
    <border>
      <left style="thin">
        <color indexed="23"/>
      </left>
      <right style="none"/>
      <top style="thin">
        <color indexed="23"/>
      </top>
      <bottom style="thin">
        <color indexed="23"/>
      </bottom>
      <diagonal style="none"/>
    </border>
    <border>
      <left style="none"/>
      <right style="thin">
        <color indexed="23"/>
      </right>
      <top style="thin">
        <color indexed="23"/>
      </top>
      <bottom style="thin">
        <color indexed="23"/>
      </bottom>
      <diagonal style="none"/>
    </border>
  </borders>
  <cellStyleXfs count="95">
    <xf fontId="0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1" fillId="0" borderId="0" numFmtId="160" applyNumberFormat="1" applyFont="0" applyFill="0" applyBorder="0" applyProtection="0"/>
    <xf fontId="1" fillId="0" borderId="0" numFmtId="160" applyNumberFormat="1" applyFont="0" applyFill="0" applyBorder="0" applyProtection="0"/>
    <xf fontId="1" fillId="0" borderId="0" numFmtId="160" applyNumberFormat="1" applyFont="0" applyFill="0" applyBorder="0" applyProtection="0"/>
    <xf fontId="1" fillId="0" borderId="0" numFmtId="160" applyNumberFormat="1" applyFont="0" applyFill="0" applyBorder="0" applyProtection="0"/>
    <xf fontId="1" fillId="0" borderId="0" numFmtId="160" applyNumberFormat="1" applyFont="0" applyFill="0" applyBorder="0" applyProtection="0"/>
  </cellStyleXfs>
  <cellXfs count="260">
    <xf fontId="0" fillId="0" borderId="0" numFmtId="0" xfId="0"/>
    <xf fontId="0" fillId="0" borderId="0" numFmtId="0" xfId="81" applyAlignment="1">
      <alignment vertical="top" wrapText="1"/>
    </xf>
    <xf fontId="3" fillId="0" borderId="1" numFmtId="0" xfId="81" applyFont="1" applyBorder="1" applyAlignment="1">
      <alignment horizontal="center" vertical="top" wrapText="1"/>
    </xf>
    <xf fontId="3" fillId="0" borderId="2" numFmtId="0" xfId="81" applyFont="1" applyBorder="1" applyAlignment="1">
      <alignment horizontal="center" vertical="top" wrapText="1"/>
    </xf>
    <xf fontId="3" fillId="0" borderId="3" numFmtId="0" xfId="81" applyFont="1" applyBorder="1" applyAlignment="1">
      <alignment horizontal="center" vertical="top" wrapText="1"/>
    </xf>
    <xf fontId="0" fillId="0" borderId="0" numFmtId="0" xfId="81" applyAlignment="1">
      <alignment horizontal="center" vertical="top" wrapText="1"/>
    </xf>
    <xf fontId="4" fillId="0" borderId="4" numFmtId="0" xfId="81" applyFont="1" applyBorder="1" applyAlignment="1">
      <alignment horizontal="center" vertical="top" wrapText="1"/>
    </xf>
    <xf fontId="4" fillId="0" borderId="1" numFmtId="0" xfId="81" applyFont="1" applyBorder="1" applyAlignment="1">
      <alignment horizontal="center" vertical="top" wrapText="1"/>
    </xf>
    <xf fontId="4" fillId="0" borderId="2" numFmtId="0" xfId="81" applyFont="1" applyBorder="1" applyAlignment="1">
      <alignment horizontal="center" vertical="top" wrapText="1"/>
    </xf>
    <xf fontId="4" fillId="0" borderId="3" numFmtId="0" xfId="81" applyFont="1" applyBorder="1" applyAlignment="1">
      <alignment horizontal="center" vertical="top" wrapText="1"/>
    </xf>
    <xf fontId="4" fillId="0" borderId="5" numFmtId="0" xfId="81" applyFont="1" applyBorder="1" applyAlignment="1">
      <alignment horizontal="center" vertical="top" wrapText="1"/>
    </xf>
    <xf fontId="4" fillId="2" borderId="4" numFmtId="0" xfId="81" applyFont="1" applyFill="1" applyBorder="1" applyAlignment="1">
      <alignment horizontal="center" vertical="center" wrapText="1"/>
    </xf>
    <xf fontId="4" fillId="2" borderId="4" numFmtId="14" xfId="81" applyNumberFormat="1" applyFont="1" applyFill="1" applyBorder="1" applyAlignment="1">
      <alignment horizontal="center" vertical="center" wrapText="1"/>
    </xf>
    <xf fontId="4" fillId="2" borderId="1" numFmtId="0" xfId="81" applyFont="1" applyFill="1" applyBorder="1" applyAlignment="1">
      <alignment horizontal="center" vertical="center" wrapText="1"/>
    </xf>
    <xf fontId="4" fillId="3" borderId="4" numFmtId="3" xfId="81" applyNumberFormat="1" applyFont="1" applyFill="1" applyBorder="1" applyAlignment="1">
      <alignment horizontal="center" vertical="center" wrapText="1"/>
    </xf>
    <xf fontId="4" fillId="2" borderId="4" numFmtId="3" xfId="81" applyNumberFormat="1" applyFont="1" applyFill="1" applyBorder="1" applyAlignment="1">
      <alignment horizontal="center" vertical="center" wrapText="1"/>
    </xf>
    <xf fontId="4" fillId="3" borderId="4" numFmtId="161" xfId="81" applyNumberFormat="1" applyFont="1" applyFill="1" applyBorder="1" applyAlignment="1">
      <alignment horizontal="center" vertical="center" wrapText="1"/>
    </xf>
    <xf fontId="4" fillId="2" borderId="6" numFmtId="161" xfId="81" applyNumberFormat="1" applyFont="1" applyFill="1" applyBorder="1" applyAlignment="1">
      <alignment horizontal="center" vertical="center" wrapText="1"/>
    </xf>
    <xf fontId="4" fillId="2" borderId="6" numFmtId="3" xfId="81" applyNumberFormat="1" applyFont="1" applyFill="1" applyBorder="1" applyAlignment="1">
      <alignment horizontal="center" vertical="center" wrapText="1"/>
    </xf>
    <xf fontId="4" fillId="2" borderId="4" numFmtId="161" xfId="81" applyNumberFormat="1" applyFont="1" applyFill="1" applyBorder="1" applyAlignment="1">
      <alignment horizontal="center" vertical="center" wrapText="1"/>
    </xf>
    <xf fontId="5" fillId="2" borderId="4" numFmtId="161" xfId="81" applyNumberFormat="1" applyFont="1" applyFill="1" applyBorder="1" applyAlignment="1">
      <alignment horizontal="center" vertical="center" wrapText="1"/>
    </xf>
    <xf fontId="4" fillId="2" borderId="5" numFmtId="0" xfId="81" applyFont="1" applyFill="1" applyBorder="1" applyAlignment="1">
      <alignment horizontal="center" vertical="center" wrapText="1"/>
    </xf>
    <xf fontId="4" fillId="2" borderId="5" numFmtId="14" xfId="81" applyNumberFormat="1" applyFont="1" applyFill="1" applyBorder="1" applyAlignment="1">
      <alignment horizontal="center" vertical="center" wrapText="1"/>
    </xf>
    <xf fontId="4" fillId="3" borderId="5" numFmtId="161" xfId="81" applyNumberFormat="1" applyFont="1" applyFill="1" applyBorder="1" applyAlignment="1">
      <alignment horizontal="center" vertical="center" wrapText="1"/>
    </xf>
    <xf fontId="4" fillId="2" borderId="5" numFmtId="161" xfId="81" applyNumberFormat="1" applyFont="1" applyFill="1" applyBorder="1" applyAlignment="1">
      <alignment horizontal="center" vertical="center" wrapText="1"/>
    </xf>
    <xf fontId="4" fillId="2" borderId="5" numFmtId="3" xfId="81" applyNumberFormat="1" applyFont="1" applyFill="1" applyBorder="1" applyAlignment="1">
      <alignment horizontal="center" vertical="center" wrapText="1"/>
    </xf>
    <xf fontId="4" fillId="2" borderId="7" numFmtId="0" xfId="81" applyFont="1" applyFill="1" applyBorder="1" applyAlignment="1">
      <alignment horizontal="center" vertical="center" wrapText="1"/>
    </xf>
    <xf fontId="4" fillId="2" borderId="8" numFmtId="14" xfId="81" applyNumberFormat="1" applyFont="1" applyFill="1" applyBorder="1" applyAlignment="1">
      <alignment horizontal="center" vertical="center" wrapText="1"/>
    </xf>
    <xf fontId="4" fillId="2" borderId="8" numFmtId="161" xfId="81" applyNumberFormat="1" applyFont="1" applyFill="1" applyBorder="1" applyAlignment="1">
      <alignment horizontal="center" vertical="center" wrapText="1"/>
    </xf>
    <xf fontId="4" fillId="3" borderId="7" numFmtId="161" xfId="81" applyNumberFormat="1" applyFont="1" applyFill="1" applyBorder="1" applyAlignment="1">
      <alignment horizontal="center" vertical="center" wrapText="1"/>
    </xf>
    <xf fontId="4" fillId="2" borderId="7" numFmtId="161" xfId="81" applyNumberFormat="1" applyFont="1" applyFill="1" applyBorder="1" applyAlignment="1">
      <alignment horizontal="center" vertical="center" wrapText="1"/>
    </xf>
    <xf fontId="4" fillId="2" borderId="7" numFmtId="3" xfId="81" applyNumberFormat="1" applyFont="1" applyFill="1" applyBorder="1" applyAlignment="1">
      <alignment horizontal="center" vertical="center" wrapText="1"/>
    </xf>
    <xf fontId="4" fillId="2" borderId="7" numFmtId="14" xfId="81" applyNumberFormat="1" applyFont="1" applyFill="1" applyBorder="1" applyAlignment="1">
      <alignment horizontal="center" vertical="center" wrapText="1"/>
    </xf>
    <xf fontId="4" fillId="2" borderId="8" numFmtId="0" xfId="81" applyFont="1" applyFill="1" applyBorder="1" applyAlignment="1">
      <alignment horizontal="center" vertical="center" wrapText="1"/>
    </xf>
    <xf fontId="6" fillId="3" borderId="4" numFmtId="0" xfId="81" applyFont="1" applyFill="1" applyBorder="1" applyAlignment="1">
      <alignment horizontal="center" vertical="center" wrapText="1"/>
    </xf>
    <xf fontId="4" fillId="2" borderId="9" numFmtId="161" xfId="81" applyNumberFormat="1" applyFont="1" applyFill="1" applyBorder="1" applyAlignment="1">
      <alignment horizontal="center" vertical="center" wrapText="1"/>
    </xf>
    <xf fontId="4" fillId="2" borderId="9" numFmtId="0" xfId="81" applyFont="1" applyFill="1" applyBorder="1" applyAlignment="1">
      <alignment horizontal="center" vertical="center" wrapText="1"/>
    </xf>
    <xf fontId="4" fillId="2" borderId="3" numFmtId="0" xfId="81" applyFont="1" applyFill="1" applyBorder="1" applyAlignment="1">
      <alignment horizontal="center" vertical="center" wrapText="1"/>
    </xf>
    <xf fontId="4" fillId="2" borderId="10" numFmtId="0" xfId="81" applyFont="1" applyFill="1" applyBorder="1" applyAlignment="1">
      <alignment horizontal="center" vertical="center" wrapText="1"/>
    </xf>
    <xf fontId="4" fillId="2" borderId="0" numFmtId="0" xfId="81" applyFont="1" applyFill="1" applyAlignment="1">
      <alignment horizontal="center" vertical="center" wrapText="1"/>
    </xf>
    <xf fontId="4" fillId="2" borderId="11" numFmtId="0" xfId="81" applyFont="1" applyFill="1" applyBorder="1" applyAlignment="1">
      <alignment horizontal="center" vertical="center" wrapText="1"/>
    </xf>
    <xf fontId="4" fillId="2" borderId="7" numFmtId="0" xfId="81" applyFont="1" applyFill="1" applyBorder="1" applyAlignment="1">
      <alignment horizontal="center" vertical="top" wrapText="1"/>
    </xf>
    <xf fontId="4" fillId="2" borderId="8" numFmtId="0" xfId="81" applyFont="1" applyFill="1" applyBorder="1" applyAlignment="1">
      <alignment horizontal="center" vertical="top" wrapText="1"/>
    </xf>
    <xf fontId="6" fillId="2" borderId="4" numFmtId="0" xfId="81" applyFont="1" applyFill="1" applyBorder="1" applyAlignment="1">
      <alignment horizontal="center" vertical="center" wrapText="1"/>
    </xf>
    <xf fontId="4" fillId="2" borderId="1" numFmtId="0" xfId="81" applyFont="1" applyFill="1" applyBorder="1" applyAlignment="1">
      <alignment horizontal="center" vertical="top" wrapText="1"/>
    </xf>
    <xf fontId="4" fillId="2" borderId="3" numFmtId="161" xfId="81" applyNumberFormat="1" applyFont="1" applyFill="1" applyBorder="1" applyAlignment="1">
      <alignment horizontal="center" vertical="center" wrapText="1"/>
    </xf>
    <xf fontId="4" fillId="2" borderId="12" numFmtId="3" xfId="81" applyNumberFormat="1" applyFont="1" applyFill="1" applyBorder="1" applyAlignment="1">
      <alignment horizontal="center" vertical="center" wrapText="1"/>
    </xf>
    <xf fontId="7" fillId="0" borderId="0" numFmtId="0" xfId="89" applyFont="1" applyAlignment="1">
      <alignment vertical="top" wrapText="1"/>
    </xf>
    <xf fontId="7" fillId="0" borderId="0" numFmtId="0" xfId="89" applyFont="1" applyAlignment="1">
      <alignment horizontal="center" vertical="top" wrapText="1"/>
    </xf>
    <xf fontId="7" fillId="0" borderId="0" numFmtId="0" xfId="89" applyFont="1" applyAlignment="1">
      <alignment horizontal="left" vertical="top" wrapText="1"/>
    </xf>
    <xf fontId="8" fillId="0" borderId="1" numFmtId="0" xfId="89" applyFont="1" applyBorder="1" applyAlignment="1">
      <alignment horizontal="center" vertical="top" wrapText="1"/>
    </xf>
    <xf fontId="8" fillId="0" borderId="2" numFmtId="0" xfId="89" applyFont="1" applyBorder="1" applyAlignment="1">
      <alignment horizontal="center" vertical="top" wrapText="1"/>
    </xf>
    <xf fontId="8" fillId="0" borderId="3" numFmtId="0" xfId="89" applyFont="1" applyBorder="1" applyAlignment="1">
      <alignment horizontal="center" vertical="top" wrapText="1"/>
    </xf>
    <xf fontId="7" fillId="0" borderId="4" numFmtId="0" xfId="89" applyFont="1" applyBorder="1" applyAlignment="1">
      <alignment horizontal="center" vertical="top" wrapText="1"/>
    </xf>
    <xf fontId="8" fillId="0" borderId="4" numFmtId="0" xfId="89" applyFont="1" applyBorder="1" applyAlignment="1">
      <alignment horizontal="center" vertical="top" wrapText="1"/>
    </xf>
    <xf fontId="7" fillId="0" borderId="4" numFmtId="14" xfId="89" applyNumberFormat="1" applyFont="1" applyBorder="1" applyAlignment="1">
      <alignment horizontal="center" vertical="top" wrapText="1"/>
    </xf>
    <xf fontId="7" fillId="0" borderId="4" numFmtId="0" xfId="89" applyFont="1" applyBorder="1" applyAlignment="1">
      <alignment horizontal="left" vertical="top" wrapText="1"/>
    </xf>
    <xf fontId="7" fillId="0" borderId="4" numFmtId="161" xfId="89" applyNumberFormat="1" applyFont="1" applyBorder="1" applyAlignment="1">
      <alignment horizontal="center" vertical="top" wrapText="1"/>
    </xf>
    <xf fontId="7" fillId="0" borderId="4" numFmtId="3" xfId="89" applyNumberFormat="1" applyFont="1" applyBorder="1" applyAlignment="1">
      <alignment horizontal="center" vertical="top" wrapText="1"/>
    </xf>
    <xf fontId="7" fillId="0" borderId="4" numFmtId="0" xfId="89" applyFont="1" applyBorder="1" applyAlignment="1">
      <alignment vertical="top" wrapText="1"/>
    </xf>
    <xf fontId="7" fillId="0" borderId="4" numFmtId="14" xfId="89" applyNumberFormat="1" applyFont="1" applyBorder="1" applyAlignment="1">
      <alignment horizontal="left" vertical="top" wrapText="1"/>
    </xf>
    <xf fontId="7" fillId="0" borderId="0" numFmtId="0" xfId="89" applyFont="1" applyAlignment="1">
      <alignment vertical="center" wrapText="1"/>
    </xf>
    <xf fontId="7" fillId="0" borderId="4" numFmtId="0" xfId="81" applyFont="1" applyBorder="1" applyAlignment="1">
      <alignment horizontal="left" vertical="top" wrapText="1"/>
    </xf>
    <xf fontId="7" fillId="2" borderId="4" numFmtId="0" xfId="89" applyFont="1" applyFill="1" applyBorder="1" applyAlignment="1">
      <alignment horizontal="center" vertical="top" wrapText="1"/>
    </xf>
    <xf fontId="7" fillId="2" borderId="4" numFmtId="14" xfId="89" applyNumberFormat="1" applyFont="1" applyFill="1" applyBorder="1" applyAlignment="1">
      <alignment horizontal="center" vertical="top" wrapText="1"/>
    </xf>
    <xf fontId="7" fillId="2" borderId="4" numFmtId="0" xfId="89" applyFont="1" applyFill="1" applyBorder="1" applyAlignment="1">
      <alignment horizontal="left" vertical="top" wrapText="1"/>
    </xf>
    <xf fontId="7" fillId="2" borderId="4" numFmtId="0" xfId="89" applyFont="1" applyFill="1" applyBorder="1" applyAlignment="1">
      <alignment vertical="top" wrapText="1"/>
    </xf>
    <xf fontId="7" fillId="2" borderId="4" numFmtId="161" xfId="89" applyNumberFormat="1" applyFont="1" applyFill="1" applyBorder="1" applyAlignment="1">
      <alignment horizontal="center" vertical="top" wrapText="1"/>
    </xf>
    <xf fontId="7" fillId="2" borderId="4" numFmtId="3" xfId="89" applyNumberFormat="1" applyFont="1" applyFill="1" applyBorder="1" applyAlignment="1">
      <alignment horizontal="center" vertical="top" wrapText="1"/>
    </xf>
    <xf fontId="7" fillId="0" borderId="0" numFmtId="0" xfId="5" applyFont="1"/>
    <xf fontId="8" fillId="0" borderId="13" numFmtId="0" xfId="5" applyFont="1" applyBorder="1" applyAlignment="1">
      <alignment horizontal="center" vertical="center"/>
    </xf>
    <xf fontId="7" fillId="0" borderId="4" numFmtId="0" xfId="5" applyFont="1" applyBorder="1" applyAlignment="1" applyProtection="1">
      <alignment horizontal="center" vertical="center" wrapText="1"/>
      <protection locked="0"/>
    </xf>
    <xf fontId="7" fillId="0" borderId="4" numFmtId="0" xfId="5" applyFont="1" applyBorder="1" applyAlignment="1">
      <alignment horizontal="center" vertical="center" wrapText="1"/>
    </xf>
    <xf fontId="7" fillId="4" borderId="1" numFmtId="0" xfId="5" applyFont="1" applyFill="1" applyBorder="1" applyAlignment="1" applyProtection="1">
      <alignment horizontal="center" vertical="center" wrapText="1"/>
      <protection locked="0"/>
    </xf>
    <xf fontId="7" fillId="4" borderId="2" numFmtId="0" xfId="5" applyFont="1" applyFill="1" applyBorder="1" applyAlignment="1" applyProtection="1">
      <alignment horizontal="center" vertical="center" wrapText="1"/>
      <protection locked="0"/>
    </xf>
    <xf fontId="7" fillId="4" borderId="3" numFmtId="0" xfId="5" applyFont="1" applyFill="1" applyBorder="1" applyAlignment="1" applyProtection="1">
      <alignment horizontal="center" vertical="center" wrapText="1"/>
      <protection locked="0"/>
    </xf>
    <xf fontId="7" fillId="0" borderId="4" numFmtId="14" xfId="5" applyNumberFormat="1" applyFont="1" applyBorder="1" applyAlignment="1" applyProtection="1">
      <alignment horizontal="center" vertical="center" wrapText="1"/>
      <protection locked="0"/>
    </xf>
    <xf fontId="7" fillId="0" borderId="4" numFmtId="161" xfId="5" applyNumberFormat="1" applyFont="1" applyBorder="1" applyAlignment="1" applyProtection="1">
      <alignment horizontal="center" vertical="center" wrapText="1"/>
      <protection locked="0"/>
    </xf>
    <xf fontId="7" fillId="0" borderId="4" numFmtId="49" xfId="44" applyNumberFormat="1" applyFont="1" applyBorder="1" applyAlignment="1">
      <alignment horizontal="center" vertical="center" wrapText="1"/>
    </xf>
    <xf fontId="9" fillId="0" borderId="4" numFmtId="0" xfId="5" applyFont="1" applyBorder="1" applyAlignment="1">
      <alignment horizontal="center" vertical="center" wrapText="1"/>
    </xf>
    <xf fontId="7" fillId="0" borderId="4" numFmtId="14" xfId="5" applyNumberFormat="1" applyFont="1" applyBorder="1" applyAlignment="1">
      <alignment horizontal="center" vertical="center" wrapText="1"/>
    </xf>
    <xf fontId="7" fillId="0" borderId="0" numFmtId="161" xfId="5" applyNumberFormat="1" applyFont="1"/>
    <xf fontId="10" fillId="0" borderId="4" numFmtId="0" xfId="88" applyFont="1" applyBorder="1" applyAlignment="1">
      <alignment horizontal="center" vertical="center" wrapText="1"/>
    </xf>
    <xf fontId="10" fillId="0" borderId="4" numFmtId="14" xfId="88" applyNumberFormat="1" applyFont="1" applyBorder="1" applyAlignment="1">
      <alignment horizontal="center" vertical="center" wrapText="1"/>
    </xf>
    <xf fontId="7" fillId="0" borderId="4" numFmtId="0" xfId="88" applyFont="1" applyBorder="1" applyAlignment="1">
      <alignment horizontal="center" vertical="center" wrapText="1"/>
    </xf>
    <xf fontId="7" fillId="0" borderId="4" numFmtId="162" xfId="5" applyNumberFormat="1" applyFont="1" applyBorder="1" applyAlignment="1" applyProtection="1">
      <alignment horizontal="center" vertical="center" wrapText="1"/>
      <protection locked="0"/>
    </xf>
    <xf fontId="7" fillId="0" borderId="6" numFmtId="0" xfId="5" applyFont="1" applyBorder="1" applyAlignment="1">
      <alignment horizontal="center" vertical="center" wrapText="1"/>
    </xf>
    <xf fontId="10" fillId="0" borderId="4" numFmtId="162" xfId="88" applyNumberFormat="1" applyFont="1" applyBorder="1" applyAlignment="1">
      <alignment horizontal="center" vertical="center" wrapText="1"/>
    </xf>
    <xf fontId="7" fillId="0" borderId="4" numFmtId="163" xfId="5" applyNumberFormat="1" applyFont="1" applyBorder="1" applyAlignment="1">
      <alignment horizontal="center" vertical="center" wrapText="1"/>
    </xf>
    <xf fontId="7" fillId="0" borderId="4" numFmtId="0" xfId="94" applyFont="1" applyBorder="1" applyAlignment="1">
      <alignment horizontal="center" vertical="center" wrapText="1"/>
    </xf>
    <xf fontId="10" fillId="0" borderId="4" numFmtId="0" xfId="5" applyFont="1" applyBorder="1" applyAlignment="1">
      <alignment horizontal="center" vertical="center" wrapText="1"/>
    </xf>
    <xf fontId="7" fillId="2" borderId="4" numFmtId="0" xfId="5" applyFont="1" applyFill="1" applyBorder="1" applyAlignment="1" applyProtection="1">
      <alignment horizontal="center" vertical="center" wrapText="1"/>
      <protection locked="0"/>
    </xf>
    <xf fontId="11" fillId="0" borderId="0" numFmtId="0" xfId="88" applyFont="1" applyAlignment="1">
      <alignment horizontal="center" vertical="center" wrapText="1"/>
    </xf>
    <xf fontId="7" fillId="0" borderId="0" numFmtId="2" xfId="5" applyNumberFormat="1" applyFont="1"/>
    <xf fontId="0" fillId="2" borderId="0" numFmtId="0" xfId="71" applyFill="1"/>
    <xf fontId="12" fillId="2" borderId="1" numFmtId="0" xfId="71" applyFont="1" applyFill="1" applyBorder="1" applyAlignment="1">
      <alignment horizontal="center"/>
    </xf>
    <xf fontId="12" fillId="2" borderId="2" numFmtId="0" xfId="71" applyFont="1" applyFill="1" applyBorder="1" applyAlignment="1">
      <alignment horizontal="center"/>
    </xf>
    <xf fontId="12" fillId="2" borderId="3" numFmtId="0" xfId="71" applyFont="1" applyFill="1" applyBorder="1" applyAlignment="1">
      <alignment horizontal="center"/>
    </xf>
    <xf fontId="0" fillId="2" borderId="14" numFmtId="0" xfId="71" applyFill="1" applyBorder="1"/>
    <xf fontId="3" fillId="2" borderId="4" numFmtId="0" xfId="2" applyFont="1" applyFill="1" applyBorder="1" applyAlignment="1" applyProtection="1">
      <alignment horizontal="center" vertical="center" wrapText="1"/>
      <protection locked="0"/>
    </xf>
    <xf fontId="3" fillId="2" borderId="0" numFmtId="0" xfId="2" applyFont="1" applyFill="1" applyAlignment="1" applyProtection="1">
      <alignment horizontal="center" vertical="center" wrapText="1"/>
      <protection locked="0"/>
    </xf>
    <xf fontId="13" fillId="5" borderId="1" numFmtId="0" xfId="2" applyFont="1" applyFill="1" applyBorder="1" applyAlignment="1" applyProtection="1">
      <alignment horizontal="center" vertical="center" wrapText="1"/>
      <protection locked="0"/>
    </xf>
    <xf fontId="13" fillId="5" borderId="2" numFmtId="0" xfId="2" applyFont="1" applyFill="1" applyBorder="1" applyAlignment="1" applyProtection="1">
      <alignment horizontal="center" vertical="center" wrapText="1"/>
      <protection locked="0"/>
    </xf>
    <xf fontId="13" fillId="5" borderId="3" numFmtId="0" xfId="2" applyFont="1" applyFill="1" applyBorder="1" applyAlignment="1" applyProtection="1">
      <alignment horizontal="center" vertical="center" wrapText="1"/>
      <protection locked="0"/>
    </xf>
    <xf fontId="4" fillId="2" borderId="4" numFmtId="0" xfId="2" applyFont="1" applyFill="1" applyBorder="1" applyAlignment="1" applyProtection="1">
      <alignment horizontal="center" vertical="center" wrapText="1"/>
      <protection locked="0"/>
    </xf>
    <xf fontId="4" fillId="2" borderId="4" numFmtId="14" xfId="2" applyNumberFormat="1" applyFont="1" applyFill="1" applyBorder="1" applyAlignment="1" applyProtection="1">
      <alignment horizontal="center" vertical="center" wrapText="1"/>
      <protection locked="0"/>
    </xf>
    <xf fontId="4" fillId="2" borderId="4" numFmtId="0" xfId="71" applyFont="1" applyFill="1" applyBorder="1" applyAlignment="1">
      <alignment horizontal="center" vertical="center" wrapText="1"/>
    </xf>
    <xf fontId="4" fillId="2" borderId="4" numFmtId="3" xfId="71" applyNumberFormat="1" applyFont="1" applyFill="1" applyBorder="1" applyAlignment="1">
      <alignment horizontal="center" vertical="center" wrapText="1"/>
    </xf>
    <xf fontId="4" fillId="2" borderId="4" numFmtId="161" xfId="71" applyNumberFormat="1" applyFont="1" applyFill="1" applyBorder="1" applyAlignment="1">
      <alignment horizontal="center" vertical="center" wrapText="1"/>
    </xf>
    <xf fontId="4" fillId="2" borderId="0" numFmtId="0" xfId="2" applyFont="1" applyFill="1" applyAlignment="1" applyProtection="1">
      <alignment vertical="center"/>
      <protection locked="0"/>
    </xf>
    <xf fontId="14" fillId="2" borderId="0" numFmtId="0" xfId="71" applyFont="1" applyFill="1" applyAlignment="1">
      <alignment vertical="center"/>
    </xf>
    <xf fontId="4" fillId="2" borderId="4" numFmtId="4" xfId="71" applyNumberFormat="1" applyFont="1" applyFill="1" applyBorder="1" applyAlignment="1">
      <alignment horizontal="center" vertical="center" wrapText="1"/>
    </xf>
    <xf fontId="4" fillId="2" borderId="4" numFmtId="0" xfId="71" applyFont="1" applyFill="1" applyBorder="1" applyAlignment="1">
      <alignment horizontal="center" vertical="center"/>
    </xf>
    <xf fontId="0" fillId="2" borderId="0" numFmtId="0" xfId="71" applyFill="1" applyAlignment="1">
      <alignment vertical="center"/>
    </xf>
    <xf fontId="14" fillId="2" borderId="0" numFmtId="0" xfId="71" applyFont="1" applyFill="1" applyAlignment="1">
      <alignment wrapText="1"/>
    </xf>
    <xf fontId="15" fillId="2" borderId="0" numFmtId="161" xfId="0" applyNumberFormat="1" applyFont="1" applyFill="1" applyAlignment="1">
      <alignment horizontal="center" vertical="center" wrapText="1"/>
    </xf>
    <xf fontId="4" fillId="2" borderId="4" numFmtId="3" xfId="2" applyNumberFormat="1" applyFont="1" applyFill="1" applyBorder="1" applyAlignment="1" applyProtection="1">
      <alignment horizontal="center" vertical="center" wrapText="1"/>
      <protection locked="0"/>
    </xf>
    <xf fontId="4" fillId="2" borderId="4" numFmtId="161" xfId="2" applyNumberFormat="1" applyFont="1" applyFill="1" applyBorder="1" applyAlignment="1" applyProtection="1">
      <alignment horizontal="center" vertical="center" wrapText="1"/>
      <protection locked="0"/>
    </xf>
    <xf fontId="4" fillId="2" borderId="5" numFmtId="14" xfId="2" applyNumberFormat="1" applyFont="1" applyFill="1" applyBorder="1" applyAlignment="1" applyProtection="1">
      <alignment horizontal="center" vertical="center" wrapText="1"/>
      <protection locked="0"/>
    </xf>
    <xf fontId="4" fillId="2" borderId="5" numFmtId="0" xfId="71" applyFont="1" applyFill="1" applyBorder="1" applyAlignment="1">
      <alignment horizontal="center" vertical="center" wrapText="1"/>
    </xf>
    <xf fontId="4" fillId="2" borderId="5" numFmtId="0" xfId="2" applyFont="1" applyFill="1" applyBorder="1" applyAlignment="1" applyProtection="1">
      <alignment horizontal="center" vertical="center" wrapText="1"/>
      <protection locked="0"/>
    </xf>
    <xf fontId="4" fillId="2" borderId="4" numFmtId="4" xfId="2" applyNumberFormat="1" applyFont="1" applyFill="1" applyBorder="1" applyAlignment="1" applyProtection="1">
      <alignment horizontal="center" vertical="center" wrapText="1"/>
      <protection locked="0"/>
    </xf>
    <xf fontId="4" fillId="2" borderId="3" numFmtId="3" xfId="71" applyNumberFormat="1" applyFont="1" applyFill="1" applyBorder="1" applyAlignment="1">
      <alignment horizontal="center" vertical="center" wrapText="1"/>
    </xf>
    <xf fontId="4" fillId="2" borderId="15" numFmtId="14" xfId="2" applyNumberFormat="1" applyFont="1" applyFill="1" applyBorder="1" applyAlignment="1" applyProtection="1">
      <alignment horizontal="center" vertical="center" wrapText="1"/>
      <protection locked="0"/>
    </xf>
    <xf fontId="4" fillId="2" borderId="15" numFmtId="3" xfId="71" applyNumberFormat="1" applyFont="1" applyFill="1" applyBorder="1" applyAlignment="1">
      <alignment horizontal="center" vertical="center" wrapText="1"/>
    </xf>
    <xf fontId="4" fillId="2" borderId="5" numFmtId="161" xfId="2" applyNumberFormat="1" applyFont="1" applyFill="1" applyBorder="1" applyAlignment="1" applyProtection="1">
      <alignment horizontal="center" vertical="center" wrapText="1"/>
      <protection locked="0"/>
    </xf>
    <xf fontId="4" fillId="2" borderId="7" numFmtId="14" xfId="2" applyNumberFormat="1" applyFont="1" applyFill="1" applyBorder="1" applyAlignment="1" applyProtection="1">
      <alignment horizontal="center" vertical="center" wrapText="1"/>
      <protection locked="0"/>
    </xf>
    <xf fontId="4" fillId="2" borderId="7" numFmtId="0" xfId="71" applyFont="1" applyFill="1" applyBorder="1" applyAlignment="1">
      <alignment horizontal="center" vertical="center" wrapText="1"/>
    </xf>
    <xf fontId="4" fillId="2" borderId="7" numFmtId="0" xfId="2" applyFont="1" applyFill="1" applyBorder="1" applyAlignment="1" applyProtection="1">
      <alignment horizontal="center" vertical="center" wrapText="1"/>
      <protection locked="0"/>
    </xf>
    <xf fontId="4" fillId="2" borderId="7" numFmtId="3" xfId="71" applyNumberFormat="1" applyFont="1" applyFill="1" applyBorder="1" applyAlignment="1">
      <alignment horizontal="center" vertical="center" wrapText="1"/>
    </xf>
    <xf fontId="4" fillId="2" borderId="12" numFmtId="0" xfId="71" applyFont="1" applyFill="1" applyBorder="1" applyAlignment="1">
      <alignment horizontal="center" vertical="center" wrapText="1"/>
    </xf>
    <xf fontId="4" fillId="2" borderId="12" numFmtId="0" xfId="2" applyFont="1" applyFill="1" applyBorder="1" applyAlignment="1" applyProtection="1">
      <alignment horizontal="center" vertical="center" wrapText="1"/>
      <protection locked="0"/>
    </xf>
    <xf fontId="4" fillId="2" borderId="7" numFmtId="4" xfId="2" applyNumberFormat="1" applyFont="1" applyFill="1" applyBorder="1" applyAlignment="1" applyProtection="1">
      <alignment horizontal="center" vertical="center" wrapText="1"/>
      <protection locked="0"/>
    </xf>
    <xf fontId="4" fillId="2" borderId="7" numFmtId="14" xfId="0" applyNumberFormat="1" applyFont="1" applyFill="1" applyBorder="1" applyAlignment="1" applyProtection="1">
      <alignment horizontal="center" vertical="center" wrapText="1"/>
      <protection locked="0"/>
    </xf>
    <xf fontId="4" fillId="2" borderId="7" numFmtId="0" xfId="0" applyFont="1" applyFill="1" applyBorder="1" applyAlignment="1">
      <alignment horizontal="center" vertical="center" wrapText="1"/>
    </xf>
    <xf fontId="4" fillId="2" borderId="0" numFmtId="0" xfId="0" applyFont="1" applyFill="1" applyAlignment="1">
      <alignment horizontal="center" vertical="center" wrapText="1"/>
    </xf>
    <xf fontId="4" fillId="2" borderId="7" numFmtId="0" xfId="0" applyFont="1" applyFill="1" applyBorder="1" applyAlignment="1" applyProtection="1">
      <alignment horizontal="center" vertical="center" wrapText="1"/>
      <protection locked="0"/>
    </xf>
    <xf fontId="4" fillId="2" borderId="0" numFmtId="3" xfId="0" applyNumberFormat="1" applyFont="1" applyFill="1" applyAlignment="1">
      <alignment horizontal="center" vertical="center" wrapText="1"/>
    </xf>
    <xf fontId="4" fillId="2" borderId="16" numFmtId="0" xfId="71" applyFont="1" applyFill="1" applyBorder="1" applyAlignment="1">
      <alignment horizontal="center" vertical="center" wrapText="1"/>
    </xf>
    <xf fontId="4" fillId="2" borderId="17" numFmtId="0" xfId="2" applyFont="1" applyFill="1" applyBorder="1" applyAlignment="1" applyProtection="1">
      <alignment horizontal="center" vertical="center" wrapText="1"/>
      <protection locked="0"/>
    </xf>
    <xf fontId="4" fillId="2" borderId="7" numFmtId="4" xfId="0" applyNumberFormat="1" applyFont="1" applyFill="1" applyBorder="1" applyAlignment="1" applyProtection="1">
      <alignment horizontal="center" vertical="center" wrapText="1"/>
      <protection locked="0"/>
    </xf>
    <xf fontId="4" fillId="2" borderId="16" numFmtId="0" xfId="2" applyFont="1" applyFill="1" applyBorder="1" applyAlignment="1" applyProtection="1">
      <alignment horizontal="center" vertical="center" wrapText="1"/>
      <protection locked="0"/>
    </xf>
    <xf fontId="4" fillId="2" borderId="7" numFmtId="3" xfId="0" applyNumberFormat="1" applyFont="1" applyFill="1" applyBorder="1" applyAlignment="1">
      <alignment horizontal="center" vertical="center" wrapText="1"/>
    </xf>
    <xf fontId="4" fillId="2" borderId="1" numFmtId="0" xfId="2" applyFont="1" applyFill="1" applyBorder="1" applyAlignment="1" applyProtection="1">
      <alignment horizontal="center" vertical="center" wrapText="1"/>
      <protection locked="0"/>
    </xf>
    <xf fontId="16" fillId="5" borderId="0" numFmtId="0" xfId="0" applyFont="1" applyFill="1" applyAlignment="1">
      <alignment horizontal="center"/>
    </xf>
    <xf fontId="4" fillId="2" borderId="4" numFmtId="1" xfId="2" applyNumberFormat="1" applyFont="1" applyFill="1" applyBorder="1" applyAlignment="1" applyProtection="1">
      <alignment horizontal="center" vertical="center" wrapText="1"/>
      <protection locked="0"/>
    </xf>
    <xf fontId="4" fillId="2" borderId="4" numFmtId="3" xfId="71" applyNumberFormat="1" applyFont="1" applyFill="1" applyBorder="1" applyAlignment="1">
      <alignment horizontal="center" vertical="center"/>
    </xf>
    <xf fontId="4" fillId="2" borderId="4" numFmtId="161" xfId="71" applyNumberFormat="1" applyFont="1" applyFill="1" applyBorder="1" applyAlignment="1">
      <alignment horizontal="center" vertical="center"/>
    </xf>
    <xf fontId="4" fillId="2" borderId="4" numFmtId="1" xfId="71" applyNumberFormat="1" applyFont="1" applyFill="1" applyBorder="1" applyAlignment="1">
      <alignment horizontal="center" vertical="center" wrapText="1"/>
    </xf>
    <xf fontId="4" fillId="2" borderId="5" numFmtId="3" xfId="71" applyNumberFormat="1" applyFont="1" applyFill="1" applyBorder="1" applyAlignment="1">
      <alignment horizontal="center" vertical="center"/>
    </xf>
    <xf fontId="4" fillId="2" borderId="5" numFmtId="161" xfId="71" applyNumberFormat="1" applyFont="1" applyFill="1" applyBorder="1" applyAlignment="1">
      <alignment horizontal="center" vertical="center"/>
    </xf>
    <xf fontId="4" fillId="2" borderId="5" numFmtId="0" xfId="71" applyFont="1" applyFill="1" applyBorder="1" applyAlignment="1">
      <alignment horizontal="center" vertical="center"/>
    </xf>
    <xf fontId="4" fillId="2" borderId="4" numFmtId="0" xfId="75" applyFont="1" applyFill="1" applyBorder="1" applyAlignment="1">
      <alignment horizontal="center" vertical="center" wrapText="1"/>
    </xf>
    <xf fontId="4" fillId="2" borderId="4" numFmtId="3" xfId="75" applyNumberFormat="1" applyFont="1" applyFill="1" applyBorder="1" applyAlignment="1">
      <alignment horizontal="center" vertical="center"/>
    </xf>
    <xf fontId="4" fillId="2" borderId="4" numFmtId="161" xfId="75" applyNumberFormat="1" applyFont="1" applyFill="1" applyBorder="1" applyAlignment="1">
      <alignment horizontal="center" vertical="center"/>
    </xf>
    <xf fontId="4" fillId="2" borderId="4" numFmtId="0" xfId="75" applyFont="1" applyFill="1" applyBorder="1" applyAlignment="1">
      <alignment horizontal="center" vertical="center"/>
    </xf>
    <xf fontId="14" fillId="2" borderId="4" numFmtId="0" xfId="2" applyFont="1" applyFill="1" applyBorder="1" applyAlignment="1" applyProtection="1">
      <alignment horizontal="center" vertical="center" wrapText="1"/>
      <protection locked="0"/>
    </xf>
    <xf fontId="14" fillId="2" borderId="0" numFmtId="0" xfId="70" applyFont="1" applyFill="1" applyAlignment="1">
      <alignment horizontal="center" vertical="center" wrapText="1"/>
    </xf>
    <xf fontId="14" fillId="2" borderId="0" numFmtId="0" xfId="75" applyFont="1" applyFill="1" applyAlignment="1">
      <alignment horizontal="center" vertical="center" wrapText="1"/>
    </xf>
    <xf fontId="14" fillId="2" borderId="4" numFmtId="0" xfId="75" applyFont="1" applyFill="1" applyBorder="1" applyAlignment="1">
      <alignment horizontal="center" vertical="center" wrapText="1"/>
    </xf>
    <xf fontId="14" fillId="2" borderId="4" numFmtId="3" xfId="75" applyNumberFormat="1" applyFont="1" applyFill="1" applyBorder="1" applyAlignment="1">
      <alignment horizontal="center" vertical="center"/>
    </xf>
    <xf fontId="14" fillId="2" borderId="0" numFmtId="161" xfId="75" applyNumberFormat="1" applyFont="1" applyFill="1" applyAlignment="1">
      <alignment horizontal="center" vertical="center"/>
    </xf>
    <xf fontId="14" fillId="2" borderId="4" numFmtId="0" xfId="75" applyFont="1" applyFill="1" applyBorder="1" applyAlignment="1">
      <alignment horizontal="center" vertical="center"/>
    </xf>
    <xf fontId="14" fillId="2" borderId="0" numFmtId="3" xfId="75" applyNumberFormat="1" applyFont="1" applyFill="1" applyAlignment="1">
      <alignment horizontal="center" vertical="center"/>
    </xf>
    <xf fontId="14" fillId="2" borderId="4" numFmtId="161" xfId="75" applyNumberFormat="1" applyFont="1" applyFill="1" applyBorder="1" applyAlignment="1">
      <alignment horizontal="center" vertical="center"/>
    </xf>
    <xf fontId="14" fillId="2" borderId="0" numFmtId="0" xfId="75" applyFont="1" applyFill="1" applyAlignment="1">
      <alignment horizontal="center" vertical="center"/>
    </xf>
    <xf fontId="14" fillId="2" borderId="4" numFmtId="164" xfId="75" applyNumberFormat="1" applyFont="1" applyFill="1" applyBorder="1" applyAlignment="1">
      <alignment horizontal="center" vertical="center"/>
    </xf>
    <xf fontId="14" fillId="2" borderId="0" numFmtId="164" xfId="75" applyNumberFormat="1" applyFont="1" applyFill="1" applyAlignment="1">
      <alignment horizontal="center" vertical="center"/>
    </xf>
    <xf fontId="14" fillId="2" borderId="4" numFmtId="0" xfId="70" applyFont="1" applyFill="1" applyBorder="1" applyAlignment="1">
      <alignment horizontal="center" vertical="center" wrapText="1"/>
    </xf>
    <xf fontId="14" fillId="2" borderId="0" numFmtId="4" xfId="75" applyNumberFormat="1" applyFont="1" applyFill="1" applyAlignment="1">
      <alignment horizontal="center" vertical="center"/>
    </xf>
    <xf fontId="14" fillId="2" borderId="0" numFmtId="3" xfId="70" applyNumberFormat="1" applyFont="1" applyFill="1" applyAlignment="1">
      <alignment horizontal="center" vertical="center"/>
    </xf>
    <xf fontId="14" fillId="2" borderId="4" numFmtId="161" xfId="70" applyNumberFormat="1" applyFont="1" applyFill="1" applyBorder="1" applyAlignment="1">
      <alignment horizontal="center" vertical="center"/>
    </xf>
    <xf fontId="14" fillId="2" borderId="0" numFmtId="0" xfId="70" applyFont="1" applyFill="1" applyAlignment="1">
      <alignment horizontal="center" vertical="center"/>
    </xf>
    <xf fontId="14" fillId="2" borderId="4" numFmtId="3" xfId="70" applyNumberFormat="1" applyFont="1" applyFill="1" applyBorder="1" applyAlignment="1">
      <alignment horizontal="center" vertical="center"/>
    </xf>
    <xf fontId="14" fillId="2" borderId="0" numFmtId="161" xfId="70" applyNumberFormat="1" applyFont="1" applyFill="1" applyAlignment="1">
      <alignment horizontal="center" vertical="center"/>
    </xf>
    <xf fontId="14" fillId="2" borderId="4" numFmtId="14" xfId="75" applyNumberFormat="1" applyFont="1" applyFill="1" applyBorder="1" applyAlignment="1">
      <alignment horizontal="center" vertical="center"/>
    </xf>
    <xf fontId="14" fillId="2" borderId="4" numFmtId="1" xfId="70" applyNumberFormat="1" applyFont="1" applyFill="1" applyBorder="1" applyAlignment="1">
      <alignment horizontal="center" vertical="center"/>
    </xf>
    <xf fontId="14" fillId="2" borderId="0" numFmtId="162" xfId="75" applyNumberFormat="1" applyFont="1" applyFill="1" applyAlignment="1">
      <alignment horizontal="center" vertical="center"/>
    </xf>
    <xf fontId="8" fillId="2" borderId="0" numFmtId="0" xfId="2" applyFont="1" applyFill="1" applyAlignment="1" applyProtection="1">
      <alignment horizontal="center" vertical="center" wrapText="1"/>
      <protection locked="0"/>
    </xf>
    <xf fontId="14" fillId="2" borderId="4" numFmtId="0" xfId="71" applyFont="1" applyFill="1" applyBorder="1" applyAlignment="1">
      <alignment horizontal="center" vertical="center"/>
    </xf>
    <xf fontId="14" fillId="2" borderId="4" numFmtId="162" xfId="75" applyNumberFormat="1" applyFont="1" applyFill="1" applyBorder="1" applyAlignment="1">
      <alignment horizontal="center" vertical="center"/>
    </xf>
    <xf fontId="14" fillId="2" borderId="4" numFmtId="14" xfId="75" applyNumberFormat="1" applyFont="1" applyFill="1" applyBorder="1" applyAlignment="1" applyProtection="1">
      <alignment horizontal="center" vertical="center" wrapText="1"/>
    </xf>
    <xf fontId="14" fillId="2" borderId="4" numFmtId="0" xfId="75" applyFont="1" applyFill="1" applyBorder="1" applyAlignment="1" applyProtection="1">
      <alignment horizontal="center" vertical="center" wrapText="1"/>
    </xf>
    <xf fontId="4" fillId="2" borderId="0" numFmtId="0" xfId="2" applyFont="1" applyFill="1" applyAlignment="1" applyProtection="1">
      <alignment horizontal="center" vertical="center" wrapText="1"/>
      <protection locked="0"/>
    </xf>
    <xf fontId="14" fillId="2" borderId="4" numFmtId="0" xfId="71" applyFont="1" applyFill="1" applyBorder="1" applyAlignment="1">
      <alignment horizontal="center" vertical="center" wrapText="1"/>
    </xf>
    <xf fontId="14" fillId="2" borderId="5" numFmtId="14" xfId="75" applyNumberFormat="1" applyFont="1" applyFill="1" applyBorder="1" applyAlignment="1" applyProtection="1">
      <alignment horizontal="center" vertical="center" wrapText="1"/>
    </xf>
    <xf fontId="4" fillId="2" borderId="5" numFmtId="0" xfId="75" applyFont="1" applyFill="1" applyBorder="1" applyAlignment="1">
      <alignment horizontal="center" vertical="center" wrapText="1"/>
    </xf>
    <xf fontId="14" fillId="2" borderId="5" numFmtId="0" xfId="75" applyFont="1" applyFill="1" applyBorder="1" applyAlignment="1" applyProtection="1">
      <alignment horizontal="center" vertical="center" wrapText="1"/>
    </xf>
    <xf fontId="14" fillId="2" borderId="5" numFmtId="0" xfId="75" applyFont="1" applyFill="1" applyBorder="1" applyAlignment="1">
      <alignment horizontal="center" vertical="center" wrapText="1"/>
    </xf>
    <xf fontId="4" fillId="2" borderId="18" numFmtId="0" xfId="2" applyFont="1" applyFill="1" applyBorder="1" applyAlignment="1" applyProtection="1">
      <alignment horizontal="center" vertical="center" wrapText="1"/>
      <protection locked="0"/>
    </xf>
    <xf fontId="14" fillId="2" borderId="18" numFmtId="14" xfId="75" applyNumberFormat="1" applyFont="1" applyFill="1" applyBorder="1" applyAlignment="1" applyProtection="1">
      <alignment horizontal="center" vertical="center" wrapText="1"/>
    </xf>
    <xf fontId="4" fillId="2" borderId="18" numFmtId="0" xfId="75" applyFont="1" applyFill="1" applyBorder="1" applyAlignment="1">
      <alignment horizontal="center" vertical="center" wrapText="1"/>
    </xf>
    <xf fontId="14" fillId="2" borderId="18" numFmtId="0" xfId="75" applyFont="1" applyFill="1" applyBorder="1" applyAlignment="1" applyProtection="1">
      <alignment horizontal="center" vertical="center" wrapText="1"/>
    </xf>
    <xf fontId="14" fillId="2" borderId="18" numFmtId="0" xfId="75" applyFont="1" applyFill="1" applyBorder="1" applyAlignment="1">
      <alignment horizontal="center" vertical="center" wrapText="1"/>
    </xf>
    <xf fontId="4" fillId="2" borderId="6" numFmtId="0" xfId="2" applyFont="1" applyFill="1" applyBorder="1" applyAlignment="1" applyProtection="1">
      <alignment horizontal="center" vertical="center" wrapText="1"/>
      <protection locked="0"/>
    </xf>
    <xf fontId="14" fillId="2" borderId="6" numFmtId="14" xfId="75" applyNumberFormat="1" applyFont="1" applyFill="1" applyBorder="1" applyAlignment="1" applyProtection="1">
      <alignment horizontal="center" vertical="center" wrapText="1"/>
    </xf>
    <xf fontId="4" fillId="2" borderId="6" numFmtId="0" xfId="75" applyFont="1" applyFill="1" applyBorder="1" applyAlignment="1">
      <alignment horizontal="center" vertical="center" wrapText="1"/>
    </xf>
    <xf fontId="14" fillId="2" borderId="6" numFmtId="0" xfId="75" applyFont="1" applyFill="1" applyBorder="1" applyAlignment="1" applyProtection="1">
      <alignment horizontal="center" vertical="center" wrapText="1"/>
    </xf>
    <xf fontId="14" fillId="2" borderId="6" numFmtId="0" xfId="75" applyFont="1" applyFill="1" applyBorder="1" applyAlignment="1">
      <alignment horizontal="center" vertical="center" wrapText="1"/>
    </xf>
    <xf fontId="17" fillId="2" borderId="0" numFmtId="0" xfId="2" applyFont="1" applyFill="1" applyAlignment="1" applyProtection="1">
      <alignment vertical="center" wrapText="1"/>
      <protection locked="0"/>
    </xf>
    <xf fontId="13" fillId="5" borderId="8" numFmtId="0" xfId="2" applyFont="1" applyFill="1" applyBorder="1" applyAlignment="1" applyProtection="1">
      <alignment horizontal="center" vertical="center" wrapText="1"/>
      <protection locked="0"/>
    </xf>
    <xf fontId="13" fillId="5" borderId="19" numFmtId="0" xfId="2" applyFont="1" applyFill="1" applyBorder="1" applyAlignment="1" applyProtection="1">
      <alignment horizontal="center" vertical="center" wrapText="1"/>
      <protection locked="0"/>
    </xf>
    <xf fontId="13" fillId="5" borderId="9" numFmtId="0" xfId="2" applyFont="1" applyFill="1" applyBorder="1" applyAlignment="1" applyProtection="1">
      <alignment horizontal="center" vertical="center" wrapText="1"/>
      <protection locked="0"/>
    </xf>
    <xf fontId="4" fillId="2" borderId="6" numFmtId="14" xfId="2" applyNumberFormat="1" applyFont="1" applyFill="1" applyBorder="1" applyAlignment="1" applyProtection="1">
      <alignment horizontal="center" vertical="center" wrapText="1"/>
      <protection locked="0"/>
    </xf>
    <xf fontId="14" fillId="2" borderId="6" numFmtId="0" xfId="71" applyFont="1" applyFill="1" applyBorder="1" applyAlignment="1">
      <alignment horizontal="center" vertical="center" wrapText="1"/>
    </xf>
    <xf fontId="4" fillId="2" borderId="6" numFmtId="0" xfId="71" applyFont="1" applyFill="1" applyBorder="1" applyAlignment="1">
      <alignment horizontal="center" vertical="center" wrapText="1"/>
    </xf>
    <xf fontId="4" fillId="2" borderId="6" numFmtId="3" xfId="71" applyNumberFormat="1" applyFont="1" applyFill="1" applyBorder="1" applyAlignment="1">
      <alignment horizontal="center" vertical="center" wrapText="1"/>
    </xf>
    <xf fontId="4" fillId="2" borderId="6" numFmtId="161" xfId="71" applyNumberFormat="1" applyFont="1" applyFill="1" applyBorder="1" applyAlignment="1">
      <alignment horizontal="center" vertical="center" wrapText="1"/>
    </xf>
    <xf fontId="14" fillId="2" borderId="1" numFmtId="0" xfId="71" applyFont="1" applyFill="1" applyBorder="1" applyAlignment="1">
      <alignment horizontal="center" vertical="center" wrapText="1"/>
    </xf>
    <xf fontId="4" fillId="2" borderId="3" numFmtId="0" xfId="71" applyFont="1" applyFill="1" applyBorder="1" applyAlignment="1">
      <alignment horizontal="center" vertical="center" wrapText="1"/>
    </xf>
    <xf fontId="14" fillId="2" borderId="4" numFmtId="14" xfId="71" applyNumberFormat="1" applyFont="1" applyFill="1" applyBorder="1" applyAlignment="1">
      <alignment horizontal="center" vertical="center" wrapText="1"/>
    </xf>
    <xf fontId="14" fillId="2" borderId="4" numFmtId="3" xfId="71" applyNumberFormat="1" applyFont="1" applyFill="1" applyBorder="1" applyAlignment="1">
      <alignment horizontal="center" vertical="center" wrapText="1"/>
    </xf>
    <xf fontId="14" fillId="2" borderId="16" numFmtId="14" xfId="71" applyNumberFormat="1" applyFont="1" applyFill="1" applyBorder="1" applyAlignment="1">
      <alignment horizontal="center" vertical="center" wrapText="1"/>
    </xf>
    <xf fontId="14" fillId="2" borderId="16" numFmtId="0" xfId="71" applyFont="1" applyFill="1" applyBorder="1" applyAlignment="1">
      <alignment horizontal="center" vertical="center" wrapText="1"/>
    </xf>
    <xf fontId="14" fillId="2" borderId="16" numFmtId="3" xfId="71" applyNumberFormat="1" applyFont="1" applyFill="1" applyBorder="1" applyAlignment="1">
      <alignment horizontal="center" vertical="center" wrapText="1"/>
    </xf>
    <xf fontId="4" fillId="2" borderId="16" numFmtId="161" xfId="71" applyNumberFormat="1" applyFont="1" applyFill="1" applyBorder="1" applyAlignment="1">
      <alignment horizontal="center" vertical="center" wrapText="1"/>
    </xf>
    <xf fontId="14" fillId="2" borderId="7" numFmtId="14" xfId="66" applyNumberFormat="1" applyFont="1" applyFill="1" applyBorder="1" applyAlignment="1">
      <alignment horizontal="center" vertical="center" wrapText="1"/>
    </xf>
    <xf fontId="14" fillId="2" borderId="7" numFmtId="0" xfId="66" applyFont="1" applyFill="1" applyBorder="1" applyAlignment="1">
      <alignment horizontal="center" vertical="center" wrapText="1"/>
    </xf>
    <xf fontId="14" fillId="2" borderId="7" numFmtId="3" xfId="71" applyNumberFormat="1" applyFont="1" applyFill="1" applyBorder="1" applyAlignment="1">
      <alignment horizontal="center" vertical="center" wrapText="1"/>
    </xf>
    <xf fontId="4" fillId="2" borderId="7" numFmtId="0" xfId="66" applyFont="1" applyFill="1" applyBorder="1" applyAlignment="1">
      <alignment horizontal="center" vertical="center" wrapText="1"/>
    </xf>
    <xf fontId="14" fillId="2" borderId="7" numFmtId="4" xfId="66" applyNumberFormat="1" applyFont="1" applyFill="1" applyBorder="1" applyAlignment="1">
      <alignment horizontal="center" vertical="center" wrapText="1"/>
    </xf>
    <xf fontId="13" fillId="5" borderId="20" numFmtId="0" xfId="2" applyFont="1" applyFill="1" applyBorder="1" applyAlignment="1" applyProtection="1">
      <alignment horizontal="center" vertical="center" wrapText="1"/>
      <protection locked="0"/>
    </xf>
    <xf fontId="13" fillId="5" borderId="0" numFmtId="0" xfId="2" applyFont="1" applyFill="1" applyAlignment="1" applyProtection="1">
      <alignment horizontal="center" vertical="center" wrapText="1"/>
      <protection locked="0"/>
    </xf>
    <xf fontId="13" fillId="5" borderId="11" numFmtId="0" xfId="2" applyFont="1" applyFill="1" applyBorder="1" applyAlignment="1" applyProtection="1">
      <alignment horizontal="center" vertical="center" wrapText="1"/>
      <protection locked="0"/>
    </xf>
    <xf fontId="4" fillId="2" borderId="7" numFmtId="161" xfId="0" applyNumberFormat="1" applyFont="1" applyFill="1" applyBorder="1" applyAlignment="1">
      <alignment horizontal="center" vertical="center" wrapText="1"/>
    </xf>
    <xf fontId="0" fillId="2" borderId="0" numFmtId="161" xfId="71" applyNumberFormat="1" applyFill="1"/>
    <xf fontId="0" fillId="0" borderId="0" numFmtId="0" xfId="0" applyAlignment="1">
      <alignment horizontal="center"/>
    </xf>
    <xf fontId="13" fillId="0" borderId="1" numFmtId="0" xfId="0" applyFont="1" applyBorder="1" applyAlignment="1">
      <alignment horizontal="center" vertical="top" wrapText="1"/>
    </xf>
    <xf fontId="13" fillId="0" borderId="2" numFmtId="0" xfId="0" applyFont="1" applyBorder="1" applyAlignment="1">
      <alignment horizontal="center" vertical="top" wrapText="1"/>
    </xf>
    <xf fontId="13" fillId="0" borderId="3" numFmtId="0" xfId="0" applyFont="1" applyBorder="1" applyAlignment="1">
      <alignment horizontal="center" vertical="top" wrapText="1"/>
    </xf>
    <xf fontId="18" fillId="0" borderId="4" numFmtId="0" xfId="0" applyFont="1" applyBorder="1" applyAlignment="1">
      <alignment horizontal="center" vertical="top" wrapText="1"/>
    </xf>
    <xf fontId="0" fillId="0" borderId="0" numFmtId="0" xfId="0" applyAlignment="1">
      <alignment horizontal="center" vertical="center"/>
    </xf>
    <xf fontId="18" fillId="0" borderId="4" numFmtId="0" xfId="0" applyFont="1" applyBorder="1" applyAlignment="1">
      <alignment horizontal="center" vertical="center" wrapText="1"/>
    </xf>
    <xf fontId="18" fillId="0" borderId="4" numFmtId="0" xfId="0" applyFont="1" applyBorder="1" applyAlignment="1">
      <alignment horizontal="right" vertical="top" wrapText="1"/>
    </xf>
    <xf fontId="18" fillId="0" borderId="4" numFmtId="14" xfId="0" applyNumberFormat="1" applyFont="1" applyBorder="1" applyAlignment="1">
      <alignment horizontal="center" vertical="center" wrapText="1"/>
    </xf>
    <xf fontId="18" fillId="0" borderId="4" numFmtId="3" xfId="0" applyNumberFormat="1" applyFont="1" applyBorder="1" applyAlignment="1">
      <alignment horizontal="center" vertical="center" wrapText="1"/>
    </xf>
    <xf fontId="18" fillId="0" borderId="0" numFmtId="0" xfId="0" applyFont="1" applyAlignment="1">
      <alignment horizontal="center" vertical="center" wrapText="1"/>
    </xf>
    <xf fontId="18" fillId="0" borderId="4" numFmtId="165" xfId="0" applyNumberFormat="1" applyFont="1" applyBorder="1" applyAlignment="1">
      <alignment horizontal="center" vertical="center" wrapText="1"/>
    </xf>
    <xf fontId="0" fillId="6" borderId="0" numFmtId="0" xfId="0" applyFill="1"/>
    <xf fontId="0" fillId="0" borderId="0" numFmtId="0" xfId="0" applyAlignment="1">
      <alignment horizontal="center" vertical="top"/>
    </xf>
    <xf fontId="0" fillId="0" borderId="0" numFmtId="3" xfId="0" applyNumberFormat="1" applyAlignment="1">
      <alignment horizontal="center" vertical="top"/>
    </xf>
    <xf fontId="19" fillId="0" borderId="21" numFmtId="166" xfId="0" applyNumberFormat="1" applyFont="1" applyBorder="1" applyAlignment="1">
      <alignment horizontal="center" vertical="top" wrapText="1"/>
    </xf>
    <xf fontId="20" fillId="0" borderId="22" numFmtId="0" xfId="0" applyFont="1" applyBorder="1" applyAlignment="1">
      <alignment horizontal="center" vertical="top" wrapText="1"/>
    </xf>
    <xf fontId="20" fillId="0" borderId="23" numFmtId="0" xfId="0" applyFont="1" applyBorder="1" applyAlignment="1">
      <alignment horizontal="center" vertical="top" wrapText="1"/>
    </xf>
    <xf fontId="20" fillId="0" borderId="21" numFmtId="3" xfId="0" applyNumberFormat="1" applyFont="1" applyBorder="1" applyAlignment="1">
      <alignment horizontal="center" vertical="top" wrapText="1"/>
    </xf>
    <xf fontId="20" fillId="0" borderId="24" numFmtId="3" xfId="0" applyNumberFormat="1" applyFont="1" applyBorder="1" applyAlignment="1">
      <alignment horizontal="center" vertical="top" wrapText="1"/>
    </xf>
    <xf fontId="20" fillId="0" borderId="25" numFmtId="3" xfId="0" applyNumberFormat="1" applyFont="1" applyBorder="1" applyAlignment="1">
      <alignment horizontal="center" vertical="top" wrapText="1"/>
    </xf>
    <xf fontId="21" fillId="0" borderId="0" numFmtId="0" xfId="0" applyFont="1" applyAlignment="1">
      <alignment horizontal="center" vertical="top" wrapText="1"/>
    </xf>
    <xf fontId="22" fillId="0" borderId="26" numFmtId="166" xfId="0" applyNumberFormat="1" applyFont="1" applyBorder="1" applyAlignment="1">
      <alignment horizontal="center" vertical="top" wrapText="1"/>
    </xf>
    <xf fontId="22" fillId="0" borderId="27" numFmtId="166" xfId="0" applyNumberFormat="1" applyFont="1" applyBorder="1" applyAlignment="1">
      <alignment horizontal="center" vertical="top" wrapText="1"/>
    </xf>
    <xf fontId="19" fillId="0" borderId="26" numFmtId="166" xfId="0" applyNumberFormat="1" applyFont="1" applyBorder="1" applyAlignment="1">
      <alignment horizontal="center" vertical="top" wrapText="1"/>
    </xf>
    <xf fontId="19" fillId="0" borderId="27" numFmtId="166" xfId="0" applyNumberFormat="1" applyFont="1" applyBorder="1" applyAlignment="1">
      <alignment horizontal="center" vertical="top" wrapText="1"/>
    </xf>
    <xf fontId="20" fillId="0" borderId="22" numFmtId="3" xfId="0" applyNumberFormat="1" applyFont="1" applyBorder="1" applyAlignment="1">
      <alignment horizontal="center" vertical="top" wrapText="1"/>
    </xf>
    <xf fontId="19" fillId="0" borderId="21" numFmtId="166" xfId="0" applyNumberFormat="1" applyFont="1" applyBorder="1" applyAlignment="1">
      <alignment horizontal="right" vertical="top" wrapText="1"/>
    </xf>
    <xf fontId="23" fillId="0" borderId="26" numFmtId="1" xfId="0" applyNumberFormat="1" applyFont="1" applyBorder="1" applyAlignment="1">
      <alignment horizontal="center" vertical="top" wrapText="1"/>
    </xf>
    <xf fontId="20" fillId="0" borderId="21" numFmtId="1" xfId="0" applyNumberFormat="1" applyFont="1" applyBorder="1" applyAlignment="1">
      <alignment horizontal="center" vertical="top" wrapText="1"/>
    </xf>
    <xf fontId="20" fillId="0" borderId="0" numFmtId="166" xfId="0" applyNumberFormat="1" applyFont="1" applyAlignment="1">
      <alignment horizontal="right" vertical="top" wrapText="1"/>
    </xf>
    <xf fontId="20" fillId="0" borderId="0" numFmtId="3" xfId="0" applyNumberFormat="1" applyFont="1" applyAlignment="1">
      <alignment horizontal="center" vertical="top" wrapText="1"/>
    </xf>
    <xf fontId="19" fillId="0" borderId="0" numFmtId="166" xfId="0" applyNumberFormat="1" applyFont="1" applyAlignment="1">
      <alignment horizontal="right" vertical="top" wrapText="1"/>
    </xf>
    <xf fontId="0" fillId="0" borderId="0" numFmtId="0" xfId="0" applyAlignment="1">
      <alignment horizontal="right"/>
    </xf>
  </cellXfs>
  <cellStyles count="95">
    <cellStyle name="Обычный" xfId="0" builtinId="0"/>
    <cellStyle name="Обычный 2" xfId="1"/>
    <cellStyle name="Обычный 2 2" xfId="2"/>
    <cellStyle name="Обычный 2 2 2" xfId="3"/>
    <cellStyle name="Обычный 2 2 2 2" xfId="4"/>
    <cellStyle name="Обычный 2 2 2 2 2" xfId="5"/>
    <cellStyle name="Обычный 3" xfId="6"/>
    <cellStyle name="Обычный 4" xfId="7"/>
    <cellStyle name="Обычный 4 2" xfId="8"/>
    <cellStyle name="Обычный 4 2 2" xfId="9"/>
    <cellStyle name="Обычный 4 2 2 2" xfId="10"/>
    <cellStyle name="Обычный 4 2 2 2 2" xfId="11"/>
    <cellStyle name="Обычный 4 2 2 2 2 10" xfId="12"/>
    <cellStyle name="Обычный 4 2 2 2 2 10 2" xfId="13"/>
    <cellStyle name="Обычный 4 2 2 2 2 10 3" xfId="14"/>
    <cellStyle name="Обычный 4 2 2 2 2 2" xfId="15"/>
    <cellStyle name="Обычный 4 2 2 2 2 2 2" xfId="16"/>
    <cellStyle name="Обычный 4 2 2 2 2 2 3" xfId="17"/>
    <cellStyle name="Обычный 4 2 2 2 2 2 4" xfId="18"/>
    <cellStyle name="Обычный 4 2 2 2 2 2 5" xfId="19"/>
    <cellStyle name="Обычный 4 2 2 2 2 2 6" xfId="20"/>
    <cellStyle name="Обычный 4 2 2 2 2 2 7" xfId="21"/>
    <cellStyle name="Обычный 4 2 2 2 2 2 8" xfId="22"/>
    <cellStyle name="Обычный 4 2 2 2 2 2 8 2" xfId="23"/>
    <cellStyle name="Обычный 4 2 2 2 2 2 8 3" xfId="24"/>
    <cellStyle name="Обычный 4 2 2 2 2 2 8 4" xfId="25"/>
    <cellStyle name="Обычный 4 2 2 2 2 2 8 4 2" xfId="26"/>
    <cellStyle name="Обычный 4 2 2 2 2 2 8 4 3" xfId="27"/>
    <cellStyle name="Обычный 4 2 2 2 2 2 8 4 4" xfId="28"/>
    <cellStyle name="Обычный 4 2 2 2 2 2 8 4 5" xfId="29"/>
    <cellStyle name="Обычный 4 2 2 2 2 2 8 4 6" xfId="30"/>
    <cellStyle name="Обычный 4 2 2 2 2 2 8 4 7" xfId="31"/>
    <cellStyle name="Обычный 4 2 2 2 2 2 8 4 8" xfId="32"/>
    <cellStyle name="Обычный 4 2 2 2 2 2 8 4 9" xfId="33"/>
    <cellStyle name="Обычный 4 2 2 2 2 2 8 4 9 2" xfId="34"/>
    <cellStyle name="Обычный 4 2 2 2 2 2 8 4 9 3" xfId="35"/>
    <cellStyle name="Обычный 4 2 2 2 2 2 8 4 9 4" xfId="36"/>
    <cellStyle name="Обычный 4 2 2 2 2 2 8 4 9 5" xfId="37"/>
    <cellStyle name="Обычный 4 2 2 2 2 2 8 4 9 6" xfId="38"/>
    <cellStyle name="Обычный 4 2 2 2 2 2 8 4 9 6 2" xfId="39"/>
    <cellStyle name="Обычный 4 2 2 2 2 2 8 4 9 6 2 2" xfId="40"/>
    <cellStyle name="Обычный 4 2 2 2 2 2 8 4 9 6 2 2 2" xfId="41"/>
    <cellStyle name="Обычный 4 2 2 2 2 2 8 4 9 6 2 2 3" xfId="42"/>
    <cellStyle name="Обычный 4 2 2 2 2 2 8 4 9 6 2 2 3 2" xfId="43"/>
    <cellStyle name="Обычный 4 2 2 2 2 2 8 4 9 6 2 2 3 2 2" xfId="44"/>
    <cellStyle name="Обычный 4 2 2 2 2 3" xfId="45"/>
    <cellStyle name="Обычный 4 2 2 2 2 4" xfId="46"/>
    <cellStyle name="Обычный 4 2 2 2 2 5" xfId="47"/>
    <cellStyle name="Обычный 4 2 2 2 2 6" xfId="48"/>
    <cellStyle name="Обычный 4 2 2 2 2 7" xfId="49"/>
    <cellStyle name="Обычный 4 2 2 2 2 8" xfId="50"/>
    <cellStyle name="Обычный 4 2 2 2 2 9" xfId="51"/>
    <cellStyle name="Обычный 4 2 2 2 3" xfId="52"/>
    <cellStyle name="Обычный 4 2 2 2 4" xfId="53"/>
    <cellStyle name="Обычный 4 2 2 3" xfId="54"/>
    <cellStyle name="Обычный 4 2 2 4" xfId="55"/>
    <cellStyle name="Обычный 4 2 3" xfId="56"/>
    <cellStyle name="Обычный 4 2 3 2" xfId="57"/>
    <cellStyle name="Обычный 4 2 3 3" xfId="58"/>
    <cellStyle name="Обычный 4 2 4" xfId="59"/>
    <cellStyle name="Обычный 4 2 5" xfId="60"/>
    <cellStyle name="Обычный 4 3" xfId="61"/>
    <cellStyle name="Обычный 4 3 2" xfId="62"/>
    <cellStyle name="Обычный 4 3 3" xfId="63"/>
    <cellStyle name="Обычный 4 4" xfId="64"/>
    <cellStyle name="Обычный 4 4 2" xfId="65"/>
    <cellStyle name="Обычный 4 4 3" xfId="66"/>
    <cellStyle name="Обычный 4 5" xfId="67"/>
    <cellStyle name="Обычный 4 6" xfId="68"/>
    <cellStyle name="Обычный 5" xfId="69"/>
    <cellStyle name="Обычный 5 2" xfId="70"/>
    <cellStyle name="Обычный 6" xfId="71"/>
    <cellStyle name="Обычный 6 2" xfId="72"/>
    <cellStyle name="Обычный 6 2 2" xfId="73"/>
    <cellStyle name="Обычный 6 2 2 2" xfId="74"/>
    <cellStyle name="Обычный 6 2 2 3" xfId="75"/>
    <cellStyle name="Обычный 7" xfId="76"/>
    <cellStyle name="Обычный 7 2" xfId="77"/>
    <cellStyle name="Обычный 7 2 2" xfId="78"/>
    <cellStyle name="Обычный 7 2 2 2" xfId="79"/>
    <cellStyle name="Обычный 7 2 2 3" xfId="80"/>
    <cellStyle name="Обычный 7 3" xfId="81"/>
    <cellStyle name="Обычный 8" xfId="82"/>
    <cellStyle name="Обычный 8 2" xfId="83"/>
    <cellStyle name="Обычный 8 2 2" xfId="84"/>
    <cellStyle name="Обычный 8 2 2 2" xfId="85"/>
    <cellStyle name="Обычный 8 2 2 3" xfId="86"/>
    <cellStyle name="Обычный 8 2 2 3 2" xfId="87"/>
    <cellStyle name="Обычный 8 2 2 3 2 2" xfId="88"/>
    <cellStyle name="Обычный 9" xfId="89"/>
    <cellStyle name="Финансовый 2" xfId="90"/>
    <cellStyle name="Финансовый 2 2" xfId="91"/>
    <cellStyle name="Финансовый 2 2 2" xfId="92"/>
    <cellStyle name="Финансовый 2 2 2 2" xfId="93"/>
    <cellStyle name="Финансовый 2 2 2 2 2" xfId="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0" Type="http://schemas.openxmlformats.org/officeDocument/2006/relationships/styles" Target="styles.xml"/><Relationship  Id="rId9" Type="http://schemas.openxmlformats.org/officeDocument/2006/relationships/sharedStrings" Target="sharedStrings.xml"/><Relationship  Id="rId8" Type="http://schemas.openxmlformats.org/officeDocument/2006/relationships/theme" Target="theme/theme1.xml"/><Relationship  Id="rId7" Type="http://schemas.openxmlformats.org/officeDocument/2006/relationships/worksheet" Target="worksheets/sheet6.xml"/><Relationship  Id="rId6" Type="http://schemas.openxmlformats.org/officeDocument/2006/relationships/worksheet" Target="worksheets/sheet5.xml"/><Relationship  Id="rId5" Type="http://schemas.openxmlformats.org/officeDocument/2006/relationships/worksheet" Target="worksheets/sheet4.xml"/><Relationship  Id="rId4" Type="http://schemas.openxmlformats.org/officeDocument/2006/relationships/worksheet" Target="worksheets/sheet3.xml"/><Relationship  Id="rId3" Type="http://schemas.openxmlformats.org/officeDocument/2006/relationships/worksheet" Target="worksheets/sheet2.xml"/><Relationship  Id="rId2" Type="http://schemas.openxmlformats.org/officeDocument/2006/relationships/worksheet" Target="worksheets/sheet1.xml"/><Relationship  Id="rId1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tc={006600B8-005E-4376-9C24-004C0051002F}" id="{3CA96AC7-5CF8-FD0F-55C0-B458D4D2F116}"/>
  <person displayName="Попкова Анастасия Сергеевна" id="{2C71E0A0-0B17-22AD-7F88-85E9DC047F47}"/>
</personList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3" personId="{3CA96AC7-5CF8-FD0F-55C0-B458D4D2F116}" id="{0097000C-0042-4B1B-8735-00D100F300E6}" done="0">
    <text xml:space="preserve">Попкова Анастасия Сергеевна:
Плановый (по бизнес-плану)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I3" personId="{2C71E0A0-0B17-22AD-7F88-85E9DC047F47}" id="{00CE0017-0013-4648-A5BE-00CF00E9009E}" done="0">
    <text xml:space="preserve">Плановый (по бизнес-плану)
</text>
  </threadedComment>
</ThreadedComments>
</file>

<file path=xl/worksheets/_rels/sheet2.xml.rels><?xml version="1.0" encoding="UTF-8" standalone="yes"?><Relationships xmlns="http://schemas.openxmlformats.org/package/2006/relationships"><Relationship  Id="rId3" Type="http://schemas.openxmlformats.org/officeDocument/2006/relationships/vmlDrawing" Target="../drawings/vmlDrawing1.vml"/><Relationship  Id="rId2" Type="http://schemas.openxmlformats.org/officeDocument/2006/relationships/comments" Target="../comments1.xml"/><Relationship  Id="rId1" Type="http://schemas.microsoft.com/office/2017/10/relationships/threadedComment" Target="../threadedComments/threadedComment1.xml"/></Relationships>
</file>

<file path=xl/worksheets/_rels/sheet5.xml.rels><?xml version="1.0" encoding="UTF-8" standalone="yes"?><Relationships xmlns="http://schemas.openxmlformats.org/package/2006/relationships"><Relationship  Id="rId3" Type="http://schemas.openxmlformats.org/officeDocument/2006/relationships/vmlDrawing" Target="../drawings/vmlDrawing2.vml"/><Relationship  Id="rId2" Type="http://schemas.openxmlformats.org/officeDocument/2006/relationships/comments" Target="../comments2.xml"/><Relationship  Id="rId1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pane ySplit="3" topLeftCell="A4" activePane="bottomLeft" state="frozen"/>
      <selection activeCell="A1" activeCellId="0" sqref="A1:H1"/>
    </sheetView>
  </sheetViews>
  <sheetFormatPr defaultColWidth="9.140625" defaultRowHeight="14.25"/>
  <cols>
    <col customWidth="1" min="1" max="1" style="1" width="5.140625"/>
    <col customWidth="1" min="2" max="2" style="1" width="10.85546875"/>
    <col customWidth="1" min="3" max="3" style="1" width="30.42578125"/>
    <col customWidth="1" min="4" max="4" style="1" width="10.140625"/>
    <col customWidth="1" min="5" max="5" style="1" width="36.7109375"/>
    <col customWidth="1" min="6" max="6" style="1" width="20.85546875"/>
    <col customWidth="1" min="7" max="7" style="1" width="28.42578125"/>
    <col customWidth="1" min="8" max="8" style="1" width="34"/>
    <col min="9" max="16384" style="1" width="9.140625"/>
  </cols>
  <sheetData>
    <row r="1" ht="15" customHeight="1">
      <c r="A1" s="2" t="s">
        <v>0</v>
      </c>
      <c r="B1" s="3"/>
      <c r="C1" s="3"/>
      <c r="D1" s="3"/>
      <c r="E1" s="3"/>
      <c r="F1" s="3"/>
      <c r="G1" s="3"/>
      <c r="H1" s="4"/>
    </row>
    <row r="2" s="5" customForma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5" customFormat="1" ht="42">
      <c r="A3" s="6" t="s">
        <v>9</v>
      </c>
      <c r="B3" s="6" t="s">
        <v>10</v>
      </c>
      <c r="C3" s="6" t="s">
        <v>11</v>
      </c>
      <c r="D3" s="6" t="s">
        <v>12</v>
      </c>
      <c r="E3" s="6" t="s">
        <v>13</v>
      </c>
      <c r="F3" s="6" t="s">
        <v>14</v>
      </c>
      <c r="G3" s="6" t="s">
        <v>15</v>
      </c>
      <c r="H3" s="6" t="s">
        <v>16</v>
      </c>
    </row>
    <row r="4" s="5" customFormat="1" ht="0.75" customHeight="1">
      <c r="A4" s="7"/>
      <c r="B4" s="8"/>
      <c r="C4" s="8"/>
      <c r="D4" s="8"/>
      <c r="E4" s="8"/>
      <c r="F4" s="8"/>
      <c r="G4" s="8"/>
      <c r="H4" s="9"/>
    </row>
    <row r="5" ht="15" customHeight="1">
      <c r="A5" s="6" t="s">
        <v>17</v>
      </c>
      <c r="B5" s="6"/>
      <c r="C5" s="6"/>
      <c r="D5" s="6"/>
      <c r="E5" s="6"/>
      <c r="F5" s="10"/>
      <c r="G5" s="10"/>
      <c r="H5" s="10"/>
    </row>
    <row r="6" ht="22.5">
      <c r="A6" s="11">
        <v>1</v>
      </c>
      <c r="B6" s="12">
        <v>42632</v>
      </c>
      <c r="C6" s="11" t="s">
        <v>18</v>
      </c>
      <c r="D6" s="11" t="s">
        <v>19</v>
      </c>
      <c r="E6" s="13" t="s">
        <v>20</v>
      </c>
      <c r="F6" s="14">
        <v>16058</v>
      </c>
      <c r="G6" s="15">
        <v>15544445.4</v>
      </c>
      <c r="H6" s="15">
        <v>9377</v>
      </c>
    </row>
    <row r="7" ht="21">
      <c r="A7" s="11">
        <v>2</v>
      </c>
      <c r="B7" s="12">
        <v>42632</v>
      </c>
      <c r="C7" s="11" t="s">
        <v>21</v>
      </c>
      <c r="D7" s="11" t="s">
        <v>22</v>
      </c>
      <c r="E7" s="13" t="s">
        <v>23</v>
      </c>
      <c r="F7" s="16">
        <v>82781.300000000003</v>
      </c>
      <c r="G7" s="17">
        <v>7333255.0999999996</v>
      </c>
      <c r="H7" s="18">
        <v>8085</v>
      </c>
    </row>
    <row r="8" ht="24" customHeight="1">
      <c r="A8" s="11">
        <v>3</v>
      </c>
      <c r="B8" s="12">
        <v>42632</v>
      </c>
      <c r="C8" s="11" t="s">
        <v>24</v>
      </c>
      <c r="D8" s="11" t="s">
        <v>22</v>
      </c>
      <c r="E8" s="11" t="s">
        <v>25</v>
      </c>
      <c r="F8" s="16">
        <v>4581</v>
      </c>
      <c r="G8" s="17">
        <v>7467660.0999999996</v>
      </c>
      <c r="H8" s="18">
        <v>1509</v>
      </c>
    </row>
    <row r="9">
      <c r="A9" s="11">
        <v>4</v>
      </c>
      <c r="B9" s="12">
        <v>42632</v>
      </c>
      <c r="C9" s="11" t="s">
        <v>26</v>
      </c>
      <c r="D9" s="11" t="s">
        <v>27</v>
      </c>
      <c r="E9" s="13" t="s">
        <v>28</v>
      </c>
      <c r="F9" s="16">
        <v>258.5</v>
      </c>
      <c r="G9" s="19">
        <v>3605800</v>
      </c>
      <c r="H9" s="15">
        <v>1441</v>
      </c>
    </row>
    <row r="10">
      <c r="A10" s="11">
        <v>5</v>
      </c>
      <c r="B10" s="12">
        <v>42632</v>
      </c>
      <c r="C10" s="11" t="s">
        <v>29</v>
      </c>
      <c r="D10" s="11" t="s">
        <v>27</v>
      </c>
      <c r="E10" s="11" t="s">
        <v>30</v>
      </c>
      <c r="F10" s="16">
        <v>86.400000000000006</v>
      </c>
      <c r="G10" s="19" t="s">
        <v>31</v>
      </c>
      <c r="H10" s="11">
        <v>102</v>
      </c>
    </row>
    <row r="11" ht="63">
      <c r="A11" s="11">
        <v>6</v>
      </c>
      <c r="B11" s="12">
        <v>42632</v>
      </c>
      <c r="C11" s="11" t="s">
        <v>32</v>
      </c>
      <c r="D11" s="11" t="s">
        <v>22</v>
      </c>
      <c r="E11" s="11" t="s">
        <v>33</v>
      </c>
      <c r="F11" s="16" t="s">
        <v>31</v>
      </c>
      <c r="G11" s="20" t="s">
        <v>31</v>
      </c>
      <c r="H11" s="11">
        <v>51</v>
      </c>
    </row>
    <row r="12">
      <c r="A12" s="21">
        <v>7</v>
      </c>
      <c r="B12" s="22">
        <v>42753</v>
      </c>
      <c r="C12" s="21" t="s">
        <v>34</v>
      </c>
      <c r="D12" s="21" t="s">
        <v>27</v>
      </c>
      <c r="E12" s="21" t="s">
        <v>35</v>
      </c>
      <c r="F12" s="23">
        <v>3134</v>
      </c>
      <c r="G12" s="24">
        <v>2679300</v>
      </c>
      <c r="H12" s="25">
        <v>4000</v>
      </c>
    </row>
    <row r="13" ht="21">
      <c r="A13" s="26">
        <v>8</v>
      </c>
      <c r="B13" s="27">
        <v>43522</v>
      </c>
      <c r="C13" s="28" t="s">
        <v>36</v>
      </c>
      <c r="D13" s="21" t="s">
        <v>27</v>
      </c>
      <c r="E13" s="26" t="s">
        <v>37</v>
      </c>
      <c r="F13" s="29" t="s">
        <v>31</v>
      </c>
      <c r="G13" s="30" t="s">
        <v>31</v>
      </c>
      <c r="H13" s="31">
        <v>196</v>
      </c>
    </row>
    <row r="14" ht="42">
      <c r="A14" s="26">
        <v>9</v>
      </c>
      <c r="B14" s="32">
        <v>44229</v>
      </c>
      <c r="C14" s="26" t="s">
        <v>38</v>
      </c>
      <c r="D14" s="26" t="s">
        <v>22</v>
      </c>
      <c r="E14" s="26" t="s">
        <v>39</v>
      </c>
      <c r="F14" s="29">
        <v>5668.8000000000002</v>
      </c>
      <c r="G14" s="30">
        <v>5860.0600000000004</v>
      </c>
      <c r="H14" s="26">
        <v>255</v>
      </c>
    </row>
    <row r="15" ht="21">
      <c r="A15" s="26">
        <v>10</v>
      </c>
      <c r="B15" s="32">
        <v>44312</v>
      </c>
      <c r="C15" s="26" t="s">
        <v>40</v>
      </c>
      <c r="D15" s="26" t="s">
        <v>22</v>
      </c>
      <c r="E15" s="33" t="s">
        <v>41</v>
      </c>
      <c r="F15" s="34" t="s">
        <v>31</v>
      </c>
      <c r="G15" s="35" t="s">
        <v>31</v>
      </c>
      <c r="H15" s="31">
        <v>2159</v>
      </c>
    </row>
    <row r="16" ht="21">
      <c r="A16" s="26">
        <v>11</v>
      </c>
      <c r="B16" s="32">
        <v>44312</v>
      </c>
      <c r="C16" s="26" t="s">
        <v>42</v>
      </c>
      <c r="D16" s="26" t="s">
        <v>22</v>
      </c>
      <c r="E16" s="33" t="s">
        <v>43</v>
      </c>
      <c r="F16" s="34" t="s">
        <v>31</v>
      </c>
      <c r="G16" s="36" t="s">
        <v>31</v>
      </c>
      <c r="H16" s="31">
        <v>3762</v>
      </c>
    </row>
    <row r="17" ht="21">
      <c r="A17" s="26">
        <v>12</v>
      </c>
      <c r="B17" s="32">
        <v>44312</v>
      </c>
      <c r="C17" s="26" t="s">
        <v>44</v>
      </c>
      <c r="D17" s="13" t="s">
        <v>19</v>
      </c>
      <c r="E17" s="13" t="s">
        <v>45</v>
      </c>
      <c r="F17" s="34" t="s">
        <v>31</v>
      </c>
      <c r="G17" s="37" t="s">
        <v>31</v>
      </c>
      <c r="H17" s="11">
        <v>914</v>
      </c>
    </row>
    <row r="18" ht="52.5">
      <c r="A18" s="26">
        <v>13</v>
      </c>
      <c r="B18" s="32">
        <v>45166</v>
      </c>
      <c r="C18" s="26" t="s">
        <v>46</v>
      </c>
      <c r="D18" s="26" t="s">
        <v>22</v>
      </c>
      <c r="E18" s="33" t="s">
        <v>47</v>
      </c>
      <c r="F18" s="34" t="s">
        <v>31</v>
      </c>
      <c r="G18" s="36" t="s">
        <v>31</v>
      </c>
      <c r="H18" s="31">
        <v>215</v>
      </c>
    </row>
    <row r="19" ht="42">
      <c r="A19" s="26">
        <v>14</v>
      </c>
      <c r="B19" s="32">
        <v>45289</v>
      </c>
      <c r="C19" s="26" t="s">
        <v>48</v>
      </c>
      <c r="D19" s="13" t="s">
        <v>19</v>
      </c>
      <c r="E19" s="13" t="s">
        <v>49</v>
      </c>
      <c r="F19" s="34" t="s">
        <v>31</v>
      </c>
      <c r="G19" s="37" t="s">
        <v>31</v>
      </c>
      <c r="H19" s="11">
        <v>715</v>
      </c>
    </row>
    <row r="20" ht="15" customHeight="1">
      <c r="A20" s="38" t="s">
        <v>50</v>
      </c>
      <c r="B20" s="39"/>
      <c r="C20" s="39"/>
      <c r="D20" s="39"/>
      <c r="E20" s="39"/>
      <c r="F20" s="39"/>
      <c r="G20" s="39"/>
      <c r="H20" s="40"/>
    </row>
    <row r="21" ht="31.5">
      <c r="A21" s="26">
        <v>1</v>
      </c>
      <c r="B21" s="32">
        <v>44056</v>
      </c>
      <c r="C21" s="41" t="s">
        <v>51</v>
      </c>
      <c r="D21" s="41" t="s">
        <v>22</v>
      </c>
      <c r="E21" s="42" t="s">
        <v>47</v>
      </c>
      <c r="F21" s="43" t="s">
        <v>31</v>
      </c>
      <c r="G21" s="35" t="s">
        <v>31</v>
      </c>
      <c r="H21" s="31">
        <v>2400</v>
      </c>
    </row>
    <row r="22" ht="21">
      <c r="A22" s="26">
        <v>2</v>
      </c>
      <c r="B22" s="32">
        <v>45252</v>
      </c>
      <c r="C22" s="41" t="s">
        <v>52</v>
      </c>
      <c r="D22" s="44" t="s">
        <v>19</v>
      </c>
      <c r="E22" s="44" t="s">
        <v>53</v>
      </c>
      <c r="F22" s="43" t="s">
        <v>31</v>
      </c>
      <c r="G22" s="45">
        <v>967000</v>
      </c>
      <c r="H22" s="11">
        <v>535</v>
      </c>
    </row>
    <row r="23" ht="21">
      <c r="A23" s="26">
        <v>3</v>
      </c>
      <c r="B23" s="32">
        <v>45289</v>
      </c>
      <c r="C23" s="41" t="s">
        <v>54</v>
      </c>
      <c r="D23" s="41" t="s">
        <v>22</v>
      </c>
      <c r="E23" s="42" t="s">
        <v>55</v>
      </c>
      <c r="F23" s="43" t="s">
        <v>31</v>
      </c>
      <c r="G23" s="35">
        <v>223384</v>
      </c>
      <c r="H23" s="30" t="s">
        <v>56</v>
      </c>
    </row>
    <row r="24" ht="21">
      <c r="A24" s="26">
        <v>4</v>
      </c>
      <c r="B24" s="32">
        <v>45289</v>
      </c>
      <c r="C24" s="41" t="s">
        <v>57</v>
      </c>
      <c r="D24" s="41" t="s">
        <v>22</v>
      </c>
      <c r="E24" s="42" t="s">
        <v>58</v>
      </c>
      <c r="F24" s="43" t="s">
        <v>31</v>
      </c>
      <c r="G24" s="35">
        <v>1489800</v>
      </c>
      <c r="H24" s="30" t="s">
        <v>59</v>
      </c>
    </row>
    <row r="25">
      <c r="A25" s="26">
        <v>5</v>
      </c>
      <c r="B25" s="32">
        <v>45289</v>
      </c>
      <c r="C25" s="41" t="s">
        <v>60</v>
      </c>
      <c r="D25" s="41" t="s">
        <v>22</v>
      </c>
      <c r="E25" s="42" t="s">
        <v>61</v>
      </c>
      <c r="F25" s="43" t="s">
        <v>31</v>
      </c>
      <c r="G25" s="43" t="s">
        <v>31</v>
      </c>
      <c r="H25" s="46">
        <v>12000</v>
      </c>
    </row>
    <row r="26" ht="42">
      <c r="A26" s="33">
        <v>6</v>
      </c>
      <c r="B26" s="27">
        <v>45307</v>
      </c>
      <c r="C26" s="33" t="s">
        <v>62</v>
      </c>
      <c r="D26" s="33" t="s">
        <v>19</v>
      </c>
      <c r="E26" s="33" t="s">
        <v>63</v>
      </c>
      <c r="F26" s="43" t="s">
        <v>31</v>
      </c>
      <c r="G26" s="43" t="s">
        <v>31</v>
      </c>
      <c r="H26" s="15">
        <v>2900</v>
      </c>
    </row>
  </sheetData>
  <sheetProtection autoFilter="0" deleteColumns="1" deleteRows="1" formatCells="0" formatColumns="0" formatRows="0" insertColumns="1" insertHyperlinks="1" insertRows="1" pivotTables="0" selectLockedCells="0" selectUnlockedCells="0" sheet="0" sort="0"/>
  <autoFilter ref="A3:H3"/>
  <mergeCells count="4">
    <mergeCell ref="A1:H1"/>
    <mergeCell ref="A4:H4"/>
    <mergeCell ref="A5:H5"/>
    <mergeCell ref="A20:H20"/>
  </mergeCells>
  <printOptions headings="0" gridLines="0"/>
  <pageMargins left="0.69999999999999996" right="0.69999999999999996" top="0.75" bottom="0.75" header="0.29999999999999999" footer="0.29999999999999999"/>
  <pageSetup paperSize="9" scale="70" fitToWidth="1" fitToHeight="1" pageOrder="downThenOver" orientation="landscape" usePrinterDefaults="1" blackAndWhite="0" draft="0" cellComments="none" useFirstPageNumber="0" errors="displayed" horizontalDpi="2147483648" verticalDpi="2147483648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D1" zoomScale="80" workbookViewId="0">
      <pane ySplit="3" topLeftCell="A4" activePane="bottomLeft" state="frozen"/>
      <selection activeCell="E103" activeCellId="0" sqref="E103"/>
    </sheetView>
  </sheetViews>
  <sheetFormatPr defaultColWidth="9.140625" defaultRowHeight="14.25"/>
  <cols>
    <col customWidth="1" min="1" max="1" style="48" width="4.42578125"/>
    <col customWidth="1" min="2" max="2" style="48" width="11.42578125"/>
    <col customWidth="1" min="3" max="3" style="49" width="41.42578125"/>
    <col customWidth="1" min="4" max="4" style="47" width="70.28515625"/>
    <col customWidth="1" min="5" max="5" style="48" width="15.7109375"/>
    <col customWidth="1" min="6" max="6" style="49" width="39.42578125"/>
    <col customWidth="1" min="7" max="7" style="47" width="19.5703125"/>
    <col customWidth="1" min="8" max="8" style="48" width="13.140625"/>
    <col customWidth="1" min="9" max="9" style="47" width="20.85546875"/>
    <col customWidth="1" min="10" max="10" style="48" width="13"/>
    <col min="11" max="16384" style="47" width="9.140625"/>
  </cols>
  <sheetData>
    <row r="1" ht="12.75" customHeight="1">
      <c r="A1" s="50" t="s">
        <v>64</v>
      </c>
      <c r="B1" s="51"/>
      <c r="C1" s="51"/>
      <c r="D1" s="51"/>
      <c r="E1" s="51"/>
      <c r="F1" s="51"/>
      <c r="G1" s="51"/>
      <c r="H1" s="51"/>
      <c r="I1" s="51"/>
      <c r="J1" s="52"/>
    </row>
    <row r="2" s="48" customFormat="1">
      <c r="A2" s="53" t="s">
        <v>65</v>
      </c>
      <c r="B2" s="53" t="s">
        <v>2</v>
      </c>
      <c r="C2" s="53" t="s">
        <v>3</v>
      </c>
      <c r="D2" s="53" t="s">
        <v>4</v>
      </c>
      <c r="E2" s="53" t="s">
        <v>5</v>
      </c>
      <c r="F2" s="53" t="s">
        <v>6</v>
      </c>
      <c r="G2" s="53" t="s">
        <v>7</v>
      </c>
      <c r="H2" s="53" t="s">
        <v>8</v>
      </c>
      <c r="I2" s="53" t="s">
        <v>66</v>
      </c>
      <c r="J2" s="53" t="s">
        <v>67</v>
      </c>
    </row>
    <row r="3" s="48" customFormat="1" ht="94.5" customHeight="1">
      <c r="A3" s="53" t="s">
        <v>68</v>
      </c>
      <c r="B3" s="53" t="s">
        <v>69</v>
      </c>
      <c r="C3" s="53" t="s">
        <v>70</v>
      </c>
      <c r="D3" s="53" t="s">
        <v>71</v>
      </c>
      <c r="E3" s="53" t="s">
        <v>72</v>
      </c>
      <c r="F3" s="53" t="s">
        <v>73</v>
      </c>
      <c r="G3" s="53" t="s">
        <v>74</v>
      </c>
      <c r="H3" s="53" t="s">
        <v>75</v>
      </c>
      <c r="I3" s="53" t="s">
        <v>76</v>
      </c>
      <c r="J3" s="53" t="s">
        <v>77</v>
      </c>
    </row>
    <row r="4" s="48" customFormat="1" ht="17.25" customHeight="1">
      <c r="A4" s="54" t="s">
        <v>78</v>
      </c>
      <c r="B4" s="54"/>
      <c r="C4" s="54"/>
      <c r="D4" s="54"/>
      <c r="E4" s="54"/>
      <c r="F4" s="54"/>
      <c r="G4" s="54"/>
      <c r="H4" s="54"/>
      <c r="I4" s="54"/>
      <c r="J4" s="54"/>
    </row>
    <row r="5" ht="38.25" customHeight="1">
      <c r="A5" s="53">
        <v>1</v>
      </c>
      <c r="B5" s="55">
        <v>45166</v>
      </c>
      <c r="C5" s="56" t="s">
        <v>79</v>
      </c>
      <c r="D5" s="56" t="s">
        <v>80</v>
      </c>
      <c r="E5" s="53" t="s">
        <v>81</v>
      </c>
      <c r="F5" s="56" t="s">
        <v>82</v>
      </c>
      <c r="G5" s="53" t="s">
        <v>83</v>
      </c>
      <c r="H5" s="57">
        <v>779.89999999999998</v>
      </c>
      <c r="I5" s="58">
        <v>106</v>
      </c>
      <c r="J5" s="53" t="s">
        <v>84</v>
      </c>
    </row>
    <row r="6" ht="36">
      <c r="A6" s="53">
        <v>2</v>
      </c>
      <c r="B6" s="55">
        <v>44587</v>
      </c>
      <c r="C6" s="56" t="s">
        <v>85</v>
      </c>
      <c r="D6" s="56" t="s">
        <v>86</v>
      </c>
      <c r="E6" s="53" t="s">
        <v>87</v>
      </c>
      <c r="F6" s="56" t="s">
        <v>88</v>
      </c>
      <c r="G6" s="53" t="s">
        <v>89</v>
      </c>
      <c r="H6" s="57">
        <v>202.99000000000001</v>
      </c>
      <c r="I6" s="58">
        <v>45</v>
      </c>
      <c r="J6" s="53" t="s">
        <v>84</v>
      </c>
    </row>
    <row r="7" ht="36">
      <c r="A7" s="53">
        <v>3</v>
      </c>
      <c r="B7" s="55">
        <v>45590</v>
      </c>
      <c r="C7" s="56" t="s">
        <v>90</v>
      </c>
      <c r="D7" s="56" t="s">
        <v>91</v>
      </c>
      <c r="E7" s="53" t="s">
        <v>92</v>
      </c>
      <c r="F7" s="56" t="s">
        <v>93</v>
      </c>
      <c r="G7" s="53" t="s">
        <v>89</v>
      </c>
      <c r="H7" s="57">
        <v>20833.299999999999</v>
      </c>
      <c r="I7" s="58">
        <v>436</v>
      </c>
      <c r="J7" s="53" t="s">
        <v>84</v>
      </c>
    </row>
    <row r="8" ht="36">
      <c r="A8" s="53">
        <v>4</v>
      </c>
      <c r="B8" s="55">
        <v>43396</v>
      </c>
      <c r="C8" s="56" t="s">
        <v>94</v>
      </c>
      <c r="D8" s="56" t="s">
        <v>95</v>
      </c>
      <c r="E8" s="53" t="s">
        <v>96</v>
      </c>
      <c r="F8" s="56" t="s">
        <v>97</v>
      </c>
      <c r="G8" s="53" t="s">
        <v>98</v>
      </c>
      <c r="H8" s="57">
        <v>209.601</v>
      </c>
      <c r="I8" s="58">
        <v>31</v>
      </c>
      <c r="J8" s="53" t="s">
        <v>84</v>
      </c>
    </row>
    <row r="9" ht="36">
      <c r="A9" s="53">
        <v>5</v>
      </c>
      <c r="B9" s="55">
        <v>45156</v>
      </c>
      <c r="C9" s="56" t="s">
        <v>99</v>
      </c>
      <c r="D9" s="56" t="s">
        <v>100</v>
      </c>
      <c r="E9" s="53" t="s">
        <v>101</v>
      </c>
      <c r="F9" s="56" t="s">
        <v>102</v>
      </c>
      <c r="G9" s="53" t="s">
        <v>98</v>
      </c>
      <c r="H9" s="57">
        <v>2029.4000000000001</v>
      </c>
      <c r="I9" s="58">
        <v>250</v>
      </c>
      <c r="J9" s="53" t="s">
        <v>84</v>
      </c>
    </row>
    <row r="10" ht="36">
      <c r="A10" s="53">
        <v>6</v>
      </c>
      <c r="B10" s="55">
        <v>43784</v>
      </c>
      <c r="C10" s="56" t="s">
        <v>103</v>
      </c>
      <c r="D10" s="56" t="s">
        <v>104</v>
      </c>
      <c r="E10" s="53" t="s">
        <v>81</v>
      </c>
      <c r="F10" s="56" t="s">
        <v>105</v>
      </c>
      <c r="G10" s="53" t="s">
        <v>89</v>
      </c>
      <c r="H10" s="57">
        <v>206.73400000000001</v>
      </c>
      <c r="I10" s="58">
        <v>41</v>
      </c>
      <c r="J10" s="53" t="s">
        <v>84</v>
      </c>
    </row>
    <row r="11" ht="36">
      <c r="A11" s="53">
        <v>7</v>
      </c>
      <c r="B11" s="55">
        <v>43784</v>
      </c>
      <c r="C11" s="56" t="s">
        <v>106</v>
      </c>
      <c r="D11" s="56" t="s">
        <v>107</v>
      </c>
      <c r="E11" s="53" t="s">
        <v>108</v>
      </c>
      <c r="F11" s="56" t="s">
        <v>82</v>
      </c>
      <c r="G11" s="53" t="s">
        <v>98</v>
      </c>
      <c r="H11" s="57">
        <v>1561.5</v>
      </c>
      <c r="I11" s="58">
        <v>11</v>
      </c>
      <c r="J11" s="53" t="s">
        <v>84</v>
      </c>
    </row>
    <row r="12" ht="21" customHeight="1">
      <c r="A12" s="53">
        <v>8</v>
      </c>
      <c r="B12" s="55">
        <v>43788</v>
      </c>
      <c r="C12" s="56" t="s">
        <v>109</v>
      </c>
      <c r="D12" s="56" t="s">
        <v>110</v>
      </c>
      <c r="E12" s="53" t="s">
        <v>111</v>
      </c>
      <c r="F12" s="56" t="s">
        <v>112</v>
      </c>
      <c r="G12" s="53" t="s">
        <v>113</v>
      </c>
      <c r="H12" s="57">
        <v>61588</v>
      </c>
      <c r="I12" s="58" t="s">
        <v>114</v>
      </c>
      <c r="J12" s="53" t="s">
        <v>84</v>
      </c>
    </row>
    <row r="13" ht="36">
      <c r="A13" s="53">
        <v>9</v>
      </c>
      <c r="B13" s="55">
        <v>44984</v>
      </c>
      <c r="C13" s="56" t="s">
        <v>115</v>
      </c>
      <c r="D13" s="56" t="s">
        <v>116</v>
      </c>
      <c r="E13" s="53" t="s">
        <v>117</v>
      </c>
      <c r="F13" s="56" t="s">
        <v>118</v>
      </c>
      <c r="G13" s="53" t="s">
        <v>98</v>
      </c>
      <c r="H13" s="57">
        <v>1881.0999999999999</v>
      </c>
      <c r="I13" s="58">
        <v>166</v>
      </c>
      <c r="J13" s="53" t="s">
        <v>84</v>
      </c>
    </row>
    <row r="14" ht="24">
      <c r="A14" s="53">
        <v>10</v>
      </c>
      <c r="B14" s="55">
        <v>45166</v>
      </c>
      <c r="C14" s="56" t="s">
        <v>119</v>
      </c>
      <c r="D14" s="59" t="s">
        <v>120</v>
      </c>
      <c r="E14" s="53" t="s">
        <v>121</v>
      </c>
      <c r="F14" s="56" t="s">
        <v>122</v>
      </c>
      <c r="G14" s="53" t="s">
        <v>83</v>
      </c>
      <c r="H14" s="57">
        <v>950</v>
      </c>
      <c r="I14" s="58">
        <v>150</v>
      </c>
      <c r="J14" s="53" t="s">
        <v>84</v>
      </c>
    </row>
    <row r="15" ht="24">
      <c r="A15" s="53">
        <v>11</v>
      </c>
      <c r="B15" s="55">
        <v>43843</v>
      </c>
      <c r="C15" s="56" t="s">
        <v>123</v>
      </c>
      <c r="D15" s="59" t="s">
        <v>124</v>
      </c>
      <c r="E15" s="53" t="s">
        <v>125</v>
      </c>
      <c r="F15" s="56" t="s">
        <v>126</v>
      </c>
      <c r="G15" s="53" t="s">
        <v>113</v>
      </c>
      <c r="H15" s="57">
        <v>19.375219999999999</v>
      </c>
      <c r="I15" s="58">
        <v>23</v>
      </c>
      <c r="J15" s="53" t="s">
        <v>84</v>
      </c>
    </row>
    <row r="16" ht="36">
      <c r="A16" s="53">
        <v>12</v>
      </c>
      <c r="B16" s="55">
        <v>44587</v>
      </c>
      <c r="C16" s="56" t="s">
        <v>127</v>
      </c>
      <c r="D16" s="59" t="s">
        <v>128</v>
      </c>
      <c r="E16" s="53" t="s">
        <v>129</v>
      </c>
      <c r="F16" s="56" t="s">
        <v>130</v>
      </c>
      <c r="G16" s="53" t="s">
        <v>98</v>
      </c>
      <c r="H16" s="57">
        <v>1314.5</v>
      </c>
      <c r="I16" s="58">
        <v>70</v>
      </c>
      <c r="J16" s="53" t="s">
        <v>84</v>
      </c>
    </row>
    <row r="17" ht="36">
      <c r="A17" s="53">
        <v>13</v>
      </c>
      <c r="B17" s="55">
        <v>43859</v>
      </c>
      <c r="C17" s="56" t="s">
        <v>131</v>
      </c>
      <c r="D17" s="59" t="s">
        <v>132</v>
      </c>
      <c r="E17" s="53" t="s">
        <v>133</v>
      </c>
      <c r="F17" s="56" t="s">
        <v>134</v>
      </c>
      <c r="G17" s="53" t="s">
        <v>89</v>
      </c>
      <c r="H17" s="57">
        <v>1632.8</v>
      </c>
      <c r="I17" s="58">
        <v>63</v>
      </c>
      <c r="J17" s="53" t="s">
        <v>84</v>
      </c>
    </row>
    <row r="18" ht="24">
      <c r="A18" s="53">
        <v>14</v>
      </c>
      <c r="B18" s="55">
        <v>43913</v>
      </c>
      <c r="C18" s="56" t="s">
        <v>135</v>
      </c>
      <c r="D18" s="59" t="s">
        <v>136</v>
      </c>
      <c r="E18" s="53" t="s">
        <v>137</v>
      </c>
      <c r="F18" s="56" t="s">
        <v>138</v>
      </c>
      <c r="G18" s="53" t="s">
        <v>113</v>
      </c>
      <c r="H18" s="57">
        <v>350</v>
      </c>
      <c r="I18" s="58">
        <v>22</v>
      </c>
      <c r="J18" s="53" t="s">
        <v>84</v>
      </c>
    </row>
    <row r="19">
      <c r="A19" s="53">
        <v>15</v>
      </c>
      <c r="B19" s="55">
        <v>45166</v>
      </c>
      <c r="C19" s="56" t="s">
        <v>139</v>
      </c>
      <c r="D19" s="59" t="s">
        <v>140</v>
      </c>
      <c r="E19" s="53" t="s">
        <v>141</v>
      </c>
      <c r="F19" s="56" t="s">
        <v>142</v>
      </c>
      <c r="G19" s="53" t="s">
        <v>83</v>
      </c>
      <c r="H19" s="57">
        <v>3750</v>
      </c>
      <c r="I19" s="58">
        <v>120</v>
      </c>
      <c r="J19" s="53" t="s">
        <v>84</v>
      </c>
    </row>
    <row r="20" ht="24">
      <c r="A20" s="53">
        <v>16</v>
      </c>
      <c r="B20" s="55">
        <v>45166</v>
      </c>
      <c r="C20" s="56" t="s">
        <v>143</v>
      </c>
      <c r="D20" s="59" t="s">
        <v>144</v>
      </c>
      <c r="E20" s="53" t="s">
        <v>145</v>
      </c>
      <c r="F20" s="56" t="s">
        <v>146</v>
      </c>
      <c r="G20" s="53" t="s">
        <v>83</v>
      </c>
      <c r="H20" s="57">
        <v>600</v>
      </c>
      <c r="I20" s="58">
        <v>100</v>
      </c>
      <c r="J20" s="53" t="s">
        <v>84</v>
      </c>
    </row>
    <row r="21" ht="36">
      <c r="A21" s="53">
        <v>17</v>
      </c>
      <c r="B21" s="55">
        <v>44083</v>
      </c>
      <c r="C21" s="56" t="s">
        <v>147</v>
      </c>
      <c r="D21" s="59" t="s">
        <v>148</v>
      </c>
      <c r="E21" s="53" t="s">
        <v>149</v>
      </c>
      <c r="F21" s="56" t="s">
        <v>150</v>
      </c>
      <c r="G21" s="53" t="s">
        <v>98</v>
      </c>
      <c r="H21" s="57">
        <v>499.10000000000002</v>
      </c>
      <c r="I21" s="58">
        <v>100</v>
      </c>
      <c r="J21" s="53" t="s">
        <v>84</v>
      </c>
    </row>
    <row r="22" ht="36">
      <c r="A22" s="53">
        <v>18</v>
      </c>
      <c r="B22" s="55">
        <v>44084</v>
      </c>
      <c r="C22" s="56" t="s">
        <v>151</v>
      </c>
      <c r="D22" s="59" t="s">
        <v>152</v>
      </c>
      <c r="E22" s="53" t="s">
        <v>153</v>
      </c>
      <c r="F22" s="56" t="s">
        <v>154</v>
      </c>
      <c r="G22" s="53" t="s">
        <v>89</v>
      </c>
      <c r="H22" s="57">
        <v>14541.9</v>
      </c>
      <c r="I22" s="58">
        <v>600</v>
      </c>
      <c r="J22" s="53" t="s">
        <v>155</v>
      </c>
    </row>
    <row r="23" ht="33" customHeight="1">
      <c r="A23" s="53">
        <v>19</v>
      </c>
      <c r="B23" s="55">
        <v>45162</v>
      </c>
      <c r="C23" s="56" t="s">
        <v>156</v>
      </c>
      <c r="D23" s="59" t="s">
        <v>157</v>
      </c>
      <c r="E23" s="53" t="s">
        <v>141</v>
      </c>
      <c r="F23" s="56" t="s">
        <v>154</v>
      </c>
      <c r="G23" s="53" t="s">
        <v>113</v>
      </c>
      <c r="H23" s="57">
        <v>18500</v>
      </c>
      <c r="I23" s="58">
        <v>250</v>
      </c>
      <c r="J23" s="53" t="s">
        <v>155</v>
      </c>
    </row>
    <row r="24" ht="40.5" customHeight="1">
      <c r="A24" s="53">
        <v>20</v>
      </c>
      <c r="B24" s="55">
        <v>44984</v>
      </c>
      <c r="C24" s="56" t="s">
        <v>158</v>
      </c>
      <c r="D24" s="59" t="s">
        <v>159</v>
      </c>
      <c r="E24" s="53" t="s">
        <v>117</v>
      </c>
      <c r="F24" s="56" t="s">
        <v>160</v>
      </c>
      <c r="G24" s="53" t="s">
        <v>98</v>
      </c>
      <c r="H24" s="57">
        <v>4414.1000000000004</v>
      </c>
      <c r="I24" s="58">
        <v>524</v>
      </c>
      <c r="J24" s="53" t="s">
        <v>84</v>
      </c>
    </row>
    <row r="25" ht="43.5" customHeight="1">
      <c r="A25" s="53">
        <v>21</v>
      </c>
      <c r="B25" s="55">
        <v>44194</v>
      </c>
      <c r="C25" s="56" t="s">
        <v>161</v>
      </c>
      <c r="D25" s="59" t="s">
        <v>162</v>
      </c>
      <c r="E25" s="53" t="s">
        <v>129</v>
      </c>
      <c r="F25" s="56" t="s">
        <v>163</v>
      </c>
      <c r="G25" s="53" t="s">
        <v>98</v>
      </c>
      <c r="H25" s="57">
        <v>6298.8999999999996</v>
      </c>
      <c r="I25" s="58">
        <v>2</v>
      </c>
      <c r="J25" s="53" t="s">
        <v>84</v>
      </c>
    </row>
    <row r="26" ht="36">
      <c r="A26" s="53">
        <v>22</v>
      </c>
      <c r="B26" s="55">
        <v>45590</v>
      </c>
      <c r="C26" s="56" t="s">
        <v>164</v>
      </c>
      <c r="D26" s="56" t="s">
        <v>165</v>
      </c>
      <c r="E26" s="53" t="s">
        <v>101</v>
      </c>
      <c r="F26" s="56" t="s">
        <v>154</v>
      </c>
      <c r="G26" s="53" t="s">
        <v>98</v>
      </c>
      <c r="H26" s="57">
        <v>300</v>
      </c>
      <c r="I26" s="58">
        <v>135</v>
      </c>
      <c r="J26" s="53" t="s">
        <v>155</v>
      </c>
    </row>
    <row r="27" ht="60">
      <c r="A27" s="53">
        <v>23</v>
      </c>
      <c r="B27" s="55">
        <v>45166</v>
      </c>
      <c r="C27" s="56" t="s">
        <v>166</v>
      </c>
      <c r="D27" s="56" t="s">
        <v>167</v>
      </c>
      <c r="E27" s="53" t="s">
        <v>168</v>
      </c>
      <c r="F27" s="56" t="s">
        <v>169</v>
      </c>
      <c r="G27" s="53" t="s">
        <v>83</v>
      </c>
      <c r="H27" s="57">
        <v>4273.3999999999996</v>
      </c>
      <c r="I27" s="58">
        <v>405</v>
      </c>
      <c r="J27" s="53" t="s">
        <v>84</v>
      </c>
    </row>
    <row r="28" ht="42" customHeight="1">
      <c r="A28" s="53">
        <v>24</v>
      </c>
      <c r="B28" s="55">
        <v>44194</v>
      </c>
      <c r="C28" s="56" t="s">
        <v>170</v>
      </c>
      <c r="D28" s="59" t="s">
        <v>171</v>
      </c>
      <c r="E28" s="53" t="s">
        <v>172</v>
      </c>
      <c r="F28" s="56" t="s">
        <v>173</v>
      </c>
      <c r="G28" s="53" t="s">
        <v>89</v>
      </c>
      <c r="H28" s="57">
        <v>474.10000000000002</v>
      </c>
      <c r="I28" s="58">
        <v>77</v>
      </c>
      <c r="J28" s="53" t="s">
        <v>84</v>
      </c>
    </row>
    <row r="29" ht="24">
      <c r="A29" s="53">
        <v>25</v>
      </c>
      <c r="B29" s="55">
        <v>45166</v>
      </c>
      <c r="C29" s="56" t="s">
        <v>174</v>
      </c>
      <c r="D29" s="59" t="s">
        <v>175</v>
      </c>
      <c r="E29" s="53" t="s">
        <v>176</v>
      </c>
      <c r="F29" s="56" t="s">
        <v>138</v>
      </c>
      <c r="G29" s="53" t="s">
        <v>83</v>
      </c>
      <c r="H29" s="57">
        <v>248.5</v>
      </c>
      <c r="I29" s="58">
        <v>26</v>
      </c>
      <c r="J29" s="53" t="s">
        <v>84</v>
      </c>
    </row>
    <row r="30" ht="28.5" customHeight="1">
      <c r="A30" s="53">
        <v>26</v>
      </c>
      <c r="B30" s="55">
        <v>45166</v>
      </c>
      <c r="C30" s="56" t="s">
        <v>177</v>
      </c>
      <c r="D30" s="59" t="s">
        <v>178</v>
      </c>
      <c r="E30" s="53" t="s">
        <v>179</v>
      </c>
      <c r="F30" s="56" t="s">
        <v>20</v>
      </c>
      <c r="G30" s="53" t="s">
        <v>83</v>
      </c>
      <c r="H30" s="57">
        <v>3586.0999999999999</v>
      </c>
      <c r="I30" s="58">
        <v>5650</v>
      </c>
      <c r="J30" s="53" t="s">
        <v>84</v>
      </c>
    </row>
    <row r="31" ht="36">
      <c r="A31" s="53">
        <v>27</v>
      </c>
      <c r="B31" s="55">
        <v>44347</v>
      </c>
      <c r="C31" s="56" t="s">
        <v>180</v>
      </c>
      <c r="D31" s="59" t="s">
        <v>181</v>
      </c>
      <c r="E31" s="53" t="s">
        <v>182</v>
      </c>
      <c r="F31" s="56" t="s">
        <v>183</v>
      </c>
      <c r="G31" s="53" t="s">
        <v>98</v>
      </c>
      <c r="H31" s="57">
        <v>373.80000000000001</v>
      </c>
      <c r="I31" s="58">
        <v>0</v>
      </c>
      <c r="J31" s="53" t="s">
        <v>84</v>
      </c>
    </row>
    <row r="32" ht="28.5" customHeight="1">
      <c r="A32" s="53">
        <v>28</v>
      </c>
      <c r="B32" s="55">
        <v>45166</v>
      </c>
      <c r="C32" s="56" t="s">
        <v>184</v>
      </c>
      <c r="D32" s="56" t="s">
        <v>185</v>
      </c>
      <c r="E32" s="53" t="s">
        <v>186</v>
      </c>
      <c r="F32" s="56" t="s">
        <v>138</v>
      </c>
      <c r="G32" s="53" t="s">
        <v>83</v>
      </c>
      <c r="H32" s="57">
        <v>333.30000000000001</v>
      </c>
      <c r="I32" s="58">
        <v>30</v>
      </c>
      <c r="J32" s="53" t="s">
        <v>84</v>
      </c>
    </row>
    <row r="33" ht="24">
      <c r="A33" s="53">
        <v>29</v>
      </c>
      <c r="B33" s="55">
        <v>45166</v>
      </c>
      <c r="C33" s="56" t="s">
        <v>187</v>
      </c>
      <c r="D33" s="59" t="s">
        <v>188</v>
      </c>
      <c r="E33" s="53" t="s">
        <v>189</v>
      </c>
      <c r="F33" s="56" t="s">
        <v>82</v>
      </c>
      <c r="G33" s="53" t="s">
        <v>83</v>
      </c>
      <c r="H33" s="57">
        <v>6219.8000000000002</v>
      </c>
      <c r="I33" s="58">
        <v>2519</v>
      </c>
      <c r="J33" s="53" t="s">
        <v>84</v>
      </c>
    </row>
    <row r="34" ht="36">
      <c r="A34" s="53">
        <v>30</v>
      </c>
      <c r="B34" s="55">
        <v>45166</v>
      </c>
      <c r="C34" s="56" t="s">
        <v>190</v>
      </c>
      <c r="D34" s="59" t="s">
        <v>191</v>
      </c>
      <c r="E34" s="53" t="s">
        <v>192</v>
      </c>
      <c r="F34" s="56" t="s">
        <v>193</v>
      </c>
      <c r="G34" s="53" t="s">
        <v>83</v>
      </c>
      <c r="H34" s="57">
        <v>11640.6</v>
      </c>
      <c r="I34" s="58">
        <v>3762</v>
      </c>
      <c r="J34" s="53" t="s">
        <v>84</v>
      </c>
    </row>
    <row r="35" ht="24">
      <c r="A35" s="53">
        <v>31</v>
      </c>
      <c r="B35" s="55">
        <v>45166</v>
      </c>
      <c r="C35" s="56" t="s">
        <v>194</v>
      </c>
      <c r="D35" s="59" t="s">
        <v>195</v>
      </c>
      <c r="E35" s="53" t="s">
        <v>196</v>
      </c>
      <c r="F35" s="56" t="s">
        <v>197</v>
      </c>
      <c r="G35" s="53" t="s">
        <v>83</v>
      </c>
      <c r="H35" s="57">
        <v>278.30000000000001</v>
      </c>
      <c r="I35" s="58">
        <v>75</v>
      </c>
      <c r="J35" s="53" t="s">
        <v>84</v>
      </c>
    </row>
    <row r="36" ht="24">
      <c r="A36" s="53">
        <v>32</v>
      </c>
      <c r="B36" s="55">
        <v>45166</v>
      </c>
      <c r="C36" s="60" t="s">
        <v>198</v>
      </c>
      <c r="D36" s="60" t="s">
        <v>199</v>
      </c>
      <c r="E36" s="55">
        <v>2023</v>
      </c>
      <c r="F36" s="60" t="s">
        <v>200</v>
      </c>
      <c r="G36" s="53" t="s">
        <v>83</v>
      </c>
      <c r="H36" s="57">
        <v>826.39999999999998</v>
      </c>
      <c r="I36" s="58">
        <v>101</v>
      </c>
      <c r="J36" s="55" t="s">
        <v>84</v>
      </c>
    </row>
    <row r="37" ht="36">
      <c r="A37" s="53">
        <v>33</v>
      </c>
      <c r="B37" s="55">
        <v>45590</v>
      </c>
      <c r="C37" s="56" t="s">
        <v>201</v>
      </c>
      <c r="D37" s="59" t="s">
        <v>202</v>
      </c>
      <c r="E37" s="53" t="s">
        <v>203</v>
      </c>
      <c r="F37" s="56" t="s">
        <v>154</v>
      </c>
      <c r="G37" s="53" t="s">
        <v>98</v>
      </c>
      <c r="H37" s="57">
        <v>1695.8</v>
      </c>
      <c r="I37" s="58">
        <v>436</v>
      </c>
      <c r="J37" s="53" t="s">
        <v>155</v>
      </c>
    </row>
    <row r="38" ht="36">
      <c r="A38" s="53">
        <v>34</v>
      </c>
      <c r="B38" s="55">
        <v>45590</v>
      </c>
      <c r="C38" s="56" t="s">
        <v>204</v>
      </c>
      <c r="D38" s="59" t="s">
        <v>205</v>
      </c>
      <c r="E38" s="53" t="s">
        <v>206</v>
      </c>
      <c r="F38" s="56" t="s">
        <v>207</v>
      </c>
      <c r="G38" s="53" t="s">
        <v>89</v>
      </c>
      <c r="H38" s="57">
        <v>4048.1999999999998</v>
      </c>
      <c r="I38" s="58">
        <v>18</v>
      </c>
      <c r="J38" s="53" t="s">
        <v>84</v>
      </c>
    </row>
    <row r="39" ht="24">
      <c r="A39" s="53">
        <v>35</v>
      </c>
      <c r="B39" s="55">
        <v>44539</v>
      </c>
      <c r="C39" s="56" t="s">
        <v>208</v>
      </c>
      <c r="D39" s="59" t="s">
        <v>209</v>
      </c>
      <c r="E39" s="53" t="s">
        <v>210</v>
      </c>
      <c r="F39" s="56" t="s">
        <v>211</v>
      </c>
      <c r="G39" s="53" t="s">
        <v>113</v>
      </c>
      <c r="H39" s="57">
        <v>4381</v>
      </c>
      <c r="I39" s="58">
        <v>0</v>
      </c>
      <c r="J39" s="53" t="s">
        <v>84</v>
      </c>
    </row>
    <row r="40" ht="36">
      <c r="A40" s="53">
        <v>36</v>
      </c>
      <c r="B40" s="55">
        <v>45156</v>
      </c>
      <c r="C40" s="59" t="s">
        <v>212</v>
      </c>
      <c r="D40" s="59" t="s">
        <v>213</v>
      </c>
      <c r="E40" s="53" t="s">
        <v>214</v>
      </c>
      <c r="F40" s="56" t="s">
        <v>211</v>
      </c>
      <c r="G40" s="53" t="s">
        <v>89</v>
      </c>
      <c r="H40" s="57">
        <v>8359.1000000000004</v>
      </c>
      <c r="I40" s="58">
        <v>12</v>
      </c>
      <c r="J40" s="53" t="s">
        <v>84</v>
      </c>
    </row>
    <row r="41" ht="24">
      <c r="A41" s="53">
        <v>37</v>
      </c>
      <c r="B41" s="55">
        <v>45166</v>
      </c>
      <c r="C41" s="56" t="s">
        <v>215</v>
      </c>
      <c r="D41" s="56" t="s">
        <v>216</v>
      </c>
      <c r="E41" s="53" t="s">
        <v>217</v>
      </c>
      <c r="F41" s="56" t="s">
        <v>197</v>
      </c>
      <c r="G41" s="53" t="s">
        <v>83</v>
      </c>
      <c r="H41" s="57">
        <v>56.200000000000003</v>
      </c>
      <c r="I41" s="58">
        <v>68</v>
      </c>
      <c r="J41" s="53" t="s">
        <v>84</v>
      </c>
    </row>
    <row r="42" ht="36">
      <c r="A42" s="53">
        <v>38</v>
      </c>
      <c r="B42" s="55">
        <v>45645</v>
      </c>
      <c r="C42" s="59" t="s">
        <v>218</v>
      </c>
      <c r="D42" s="59" t="s">
        <v>219</v>
      </c>
      <c r="E42" s="53" t="s">
        <v>220</v>
      </c>
      <c r="F42" s="59" t="s">
        <v>221</v>
      </c>
      <c r="G42" s="53" t="s">
        <v>89</v>
      </c>
      <c r="H42" s="57">
        <v>65836.699999999997</v>
      </c>
      <c r="I42" s="58">
        <v>3280.0999999999999</v>
      </c>
      <c r="J42" s="53" t="s">
        <v>84</v>
      </c>
    </row>
    <row r="43" ht="36">
      <c r="A43" s="53">
        <v>39</v>
      </c>
      <c r="B43" s="55">
        <v>44768</v>
      </c>
      <c r="C43" s="56" t="s">
        <v>222</v>
      </c>
      <c r="D43" s="59" t="s">
        <v>223</v>
      </c>
      <c r="E43" s="53" t="s">
        <v>129</v>
      </c>
      <c r="F43" s="56" t="s">
        <v>224</v>
      </c>
      <c r="G43" s="53" t="s">
        <v>98</v>
      </c>
      <c r="H43" s="57">
        <v>1694.5999999999999</v>
      </c>
      <c r="I43" s="58">
        <v>442</v>
      </c>
      <c r="J43" s="53" t="s">
        <v>84</v>
      </c>
    </row>
    <row r="44" ht="54" customHeight="1">
      <c r="A44" s="53">
        <v>40</v>
      </c>
      <c r="B44" s="55">
        <v>45590</v>
      </c>
      <c r="C44" s="56" t="s">
        <v>225</v>
      </c>
      <c r="D44" s="59" t="s">
        <v>226</v>
      </c>
      <c r="E44" s="53" t="s">
        <v>203</v>
      </c>
      <c r="F44" s="56" t="s">
        <v>227</v>
      </c>
      <c r="G44" s="53" t="s">
        <v>98</v>
      </c>
      <c r="H44" s="57">
        <v>280</v>
      </c>
      <c r="I44" s="58">
        <v>35</v>
      </c>
      <c r="J44" s="53" t="s">
        <v>84</v>
      </c>
    </row>
    <row r="45" ht="36">
      <c r="A45" s="53">
        <v>41</v>
      </c>
      <c r="B45" s="55">
        <v>45590</v>
      </c>
      <c r="C45" s="56" t="s">
        <v>228</v>
      </c>
      <c r="D45" s="59" t="s">
        <v>229</v>
      </c>
      <c r="E45" s="53" t="s">
        <v>230</v>
      </c>
      <c r="F45" s="56" t="s">
        <v>231</v>
      </c>
      <c r="G45" s="53" t="s">
        <v>98</v>
      </c>
      <c r="H45" s="57">
        <v>658.10000000000002</v>
      </c>
      <c r="I45" s="58">
        <v>87</v>
      </c>
      <c r="J45" s="53" t="s">
        <v>84</v>
      </c>
    </row>
    <row r="46" ht="36">
      <c r="A46" s="53">
        <v>42</v>
      </c>
      <c r="B46" s="55">
        <v>44875</v>
      </c>
      <c r="C46" s="56" t="s">
        <v>232</v>
      </c>
      <c r="D46" s="59" t="s">
        <v>233</v>
      </c>
      <c r="E46" s="53" t="s">
        <v>176</v>
      </c>
      <c r="F46" s="56" t="s">
        <v>234</v>
      </c>
      <c r="G46" s="53" t="s">
        <v>89</v>
      </c>
      <c r="H46" s="57">
        <v>10157.200000000001</v>
      </c>
      <c r="I46" s="58">
        <v>302</v>
      </c>
      <c r="J46" s="53" t="s">
        <v>84</v>
      </c>
    </row>
    <row r="47" ht="24">
      <c r="A47" s="53">
        <v>43</v>
      </c>
      <c r="B47" s="55">
        <v>45162</v>
      </c>
      <c r="C47" s="56" t="s">
        <v>235</v>
      </c>
      <c r="D47" s="59" t="s">
        <v>236</v>
      </c>
      <c r="E47" s="53" t="s">
        <v>189</v>
      </c>
      <c r="F47" s="56" t="s">
        <v>197</v>
      </c>
      <c r="G47" s="53" t="s">
        <v>113</v>
      </c>
      <c r="H47" s="57">
        <v>84.299999999999997</v>
      </c>
      <c r="I47" s="58">
        <v>33</v>
      </c>
      <c r="J47" s="53" t="s">
        <v>84</v>
      </c>
    </row>
    <row r="48" ht="29.25" customHeight="1">
      <c r="A48" s="53">
        <v>44</v>
      </c>
      <c r="B48" s="55">
        <v>45166</v>
      </c>
      <c r="C48" s="56" t="s">
        <v>237</v>
      </c>
      <c r="D48" s="59" t="s">
        <v>238</v>
      </c>
      <c r="E48" s="53" t="s">
        <v>192</v>
      </c>
      <c r="F48" s="56" t="s">
        <v>197</v>
      </c>
      <c r="G48" s="53" t="s">
        <v>83</v>
      </c>
      <c r="H48" s="57">
        <v>2112.5</v>
      </c>
      <c r="I48" s="58">
        <v>61</v>
      </c>
      <c r="J48" s="53" t="s">
        <v>84</v>
      </c>
    </row>
    <row r="49" ht="36">
      <c r="A49" s="53">
        <v>45</v>
      </c>
      <c r="B49" s="55">
        <v>44918</v>
      </c>
      <c r="C49" s="56" t="s">
        <v>239</v>
      </c>
      <c r="D49" s="59" t="s">
        <v>240</v>
      </c>
      <c r="E49" s="53" t="s">
        <v>241</v>
      </c>
      <c r="F49" s="56" t="s">
        <v>242</v>
      </c>
      <c r="G49" s="53" t="s">
        <v>113</v>
      </c>
      <c r="H49" s="57">
        <v>101.7</v>
      </c>
      <c r="I49" s="58">
        <v>56</v>
      </c>
      <c r="J49" s="53" t="s">
        <v>84</v>
      </c>
    </row>
    <row r="50" ht="28.5" customHeight="1">
      <c r="A50" s="53">
        <v>46</v>
      </c>
      <c r="B50" s="55">
        <v>44917</v>
      </c>
      <c r="C50" s="56" t="s">
        <v>243</v>
      </c>
      <c r="D50" s="59" t="s">
        <v>244</v>
      </c>
      <c r="E50" s="53" t="s">
        <v>245</v>
      </c>
      <c r="F50" s="56" t="s">
        <v>246</v>
      </c>
      <c r="G50" s="53" t="s">
        <v>113</v>
      </c>
      <c r="H50" s="57">
        <v>60</v>
      </c>
      <c r="I50" s="58">
        <v>13</v>
      </c>
      <c r="J50" s="53" t="s">
        <v>84</v>
      </c>
    </row>
    <row r="51" ht="28.5" customHeight="1">
      <c r="A51" s="53">
        <v>47</v>
      </c>
      <c r="B51" s="55">
        <v>45166</v>
      </c>
      <c r="C51" s="56" t="s">
        <v>247</v>
      </c>
      <c r="D51" s="59" t="s">
        <v>248</v>
      </c>
      <c r="E51" s="53" t="s">
        <v>189</v>
      </c>
      <c r="F51" s="56" t="s">
        <v>197</v>
      </c>
      <c r="G51" s="53" t="s">
        <v>83</v>
      </c>
      <c r="H51" s="57">
        <v>100</v>
      </c>
      <c r="I51" s="58">
        <v>25</v>
      </c>
      <c r="J51" s="53" t="s">
        <v>84</v>
      </c>
    </row>
    <row r="52" ht="36">
      <c r="A52" s="53">
        <v>48</v>
      </c>
      <c r="B52" s="55">
        <v>45166</v>
      </c>
      <c r="C52" s="56" t="s">
        <v>249</v>
      </c>
      <c r="D52" s="59" t="s">
        <v>250</v>
      </c>
      <c r="E52" s="53" t="s">
        <v>251</v>
      </c>
      <c r="F52" s="56" t="s">
        <v>252</v>
      </c>
      <c r="G52" s="53" t="s">
        <v>83</v>
      </c>
      <c r="H52" s="57">
        <v>843.35000000000002</v>
      </c>
      <c r="I52" s="58">
        <v>7</v>
      </c>
      <c r="J52" s="53" t="s">
        <v>84</v>
      </c>
    </row>
    <row r="53" ht="42" customHeight="1">
      <c r="A53" s="53">
        <v>49</v>
      </c>
      <c r="B53" s="55">
        <v>45156</v>
      </c>
      <c r="C53" s="56" t="s">
        <v>253</v>
      </c>
      <c r="D53" s="59" t="s">
        <v>254</v>
      </c>
      <c r="E53" s="53">
        <v>2023</v>
      </c>
      <c r="F53" s="56" t="s">
        <v>255</v>
      </c>
      <c r="G53" s="53" t="s">
        <v>98</v>
      </c>
      <c r="H53" s="57">
        <v>280.80000000000001</v>
      </c>
      <c r="I53" s="58">
        <v>60</v>
      </c>
      <c r="J53" s="53" t="s">
        <v>84</v>
      </c>
    </row>
    <row r="54" ht="41.25" customHeight="1">
      <c r="A54" s="53">
        <v>50</v>
      </c>
      <c r="B54" s="55">
        <v>45156</v>
      </c>
      <c r="C54" s="56" t="s">
        <v>256</v>
      </c>
      <c r="D54" s="59" t="s">
        <v>257</v>
      </c>
      <c r="E54" s="53" t="s">
        <v>258</v>
      </c>
      <c r="F54" s="56" t="s">
        <v>259</v>
      </c>
      <c r="G54" s="53" t="s">
        <v>89</v>
      </c>
      <c r="H54" s="57">
        <v>404.19999999999999</v>
      </c>
      <c r="I54" s="58">
        <v>31</v>
      </c>
      <c r="J54" s="53" t="s">
        <v>84</v>
      </c>
    </row>
    <row r="55" ht="41.25" customHeight="1">
      <c r="A55" s="53">
        <v>51</v>
      </c>
      <c r="B55" s="55">
        <v>45590</v>
      </c>
      <c r="C55" s="56" t="s">
        <v>260</v>
      </c>
      <c r="D55" s="59" t="s">
        <v>261</v>
      </c>
      <c r="E55" s="53" t="s">
        <v>230</v>
      </c>
      <c r="F55" s="56" t="s">
        <v>35</v>
      </c>
      <c r="G55" s="53" t="s">
        <v>98</v>
      </c>
      <c r="H55" s="57">
        <v>639.29999999999995</v>
      </c>
      <c r="I55" s="58">
        <v>45</v>
      </c>
      <c r="J55" s="53" t="s">
        <v>84</v>
      </c>
    </row>
    <row r="56" ht="42" customHeight="1">
      <c r="A56" s="53">
        <v>52</v>
      </c>
      <c r="B56" s="55">
        <v>45590</v>
      </c>
      <c r="C56" s="56" t="s">
        <v>262</v>
      </c>
      <c r="D56" s="59" t="s">
        <v>263</v>
      </c>
      <c r="E56" s="53" t="s">
        <v>230</v>
      </c>
      <c r="F56" s="56" t="s">
        <v>264</v>
      </c>
      <c r="G56" s="53" t="s">
        <v>98</v>
      </c>
      <c r="H56" s="57">
        <v>55.399999999999999</v>
      </c>
      <c r="I56" s="58">
        <v>32</v>
      </c>
      <c r="J56" s="53" t="s">
        <v>84</v>
      </c>
    </row>
    <row r="57" ht="41.25" customHeight="1">
      <c r="A57" s="53">
        <v>53</v>
      </c>
      <c r="B57" s="55">
        <v>45590</v>
      </c>
      <c r="C57" s="56" t="s">
        <v>99</v>
      </c>
      <c r="D57" s="59" t="s">
        <v>265</v>
      </c>
      <c r="E57" s="53" t="s">
        <v>266</v>
      </c>
      <c r="F57" s="56" t="s">
        <v>267</v>
      </c>
      <c r="G57" s="53" t="s">
        <v>89</v>
      </c>
      <c r="H57" s="57">
        <v>604.20000000000005</v>
      </c>
      <c r="I57" s="58">
        <v>120</v>
      </c>
      <c r="J57" s="53" t="s">
        <v>84</v>
      </c>
    </row>
    <row r="58" ht="41.25" customHeight="1">
      <c r="A58" s="53">
        <v>54</v>
      </c>
      <c r="B58" s="55">
        <v>45590</v>
      </c>
      <c r="C58" s="56" t="s">
        <v>268</v>
      </c>
      <c r="D58" s="59" t="s">
        <v>269</v>
      </c>
      <c r="E58" s="53" t="s">
        <v>214</v>
      </c>
      <c r="F58" s="56" t="s">
        <v>270</v>
      </c>
      <c r="G58" s="53" t="s">
        <v>89</v>
      </c>
      <c r="H58" s="57">
        <v>1960.7</v>
      </c>
      <c r="I58" s="58">
        <v>99</v>
      </c>
      <c r="J58" s="53" t="s">
        <v>84</v>
      </c>
    </row>
    <row r="59" ht="41.25" customHeight="1">
      <c r="A59" s="53">
        <v>55</v>
      </c>
      <c r="B59" s="55">
        <v>45590</v>
      </c>
      <c r="C59" s="56" t="s">
        <v>271</v>
      </c>
      <c r="D59" s="59" t="s">
        <v>272</v>
      </c>
      <c r="E59" s="53" t="s">
        <v>125</v>
      </c>
      <c r="F59" s="56" t="s">
        <v>273</v>
      </c>
      <c r="G59" s="53" t="s">
        <v>98</v>
      </c>
      <c r="H59" s="57">
        <v>1003.7</v>
      </c>
      <c r="I59" s="58">
        <v>72</v>
      </c>
      <c r="J59" s="53" t="s">
        <v>84</v>
      </c>
    </row>
    <row r="60" ht="42.75" customHeight="1">
      <c r="A60" s="53">
        <v>56</v>
      </c>
      <c r="B60" s="55">
        <v>45590</v>
      </c>
      <c r="C60" s="56" t="s">
        <v>274</v>
      </c>
      <c r="D60" s="59" t="s">
        <v>275</v>
      </c>
      <c r="E60" s="53" t="s">
        <v>172</v>
      </c>
      <c r="F60" s="56" t="s">
        <v>276</v>
      </c>
      <c r="G60" s="53" t="s">
        <v>89</v>
      </c>
      <c r="H60" s="57">
        <v>1516.2</v>
      </c>
      <c r="I60" s="58">
        <v>36</v>
      </c>
      <c r="J60" s="53" t="s">
        <v>84</v>
      </c>
    </row>
    <row r="61" s="61" customFormat="1" ht="42" customHeight="1">
      <c r="A61" s="53">
        <v>57</v>
      </c>
      <c r="B61" s="55">
        <v>45590</v>
      </c>
      <c r="C61" s="56" t="s">
        <v>277</v>
      </c>
      <c r="D61" s="59" t="s">
        <v>278</v>
      </c>
      <c r="E61" s="53" t="s">
        <v>217</v>
      </c>
      <c r="F61" s="56" t="s">
        <v>279</v>
      </c>
      <c r="G61" s="53" t="s">
        <v>89</v>
      </c>
      <c r="H61" s="57">
        <v>5668.8000000000002</v>
      </c>
      <c r="I61" s="58">
        <v>255</v>
      </c>
      <c r="J61" s="53" t="s">
        <v>155</v>
      </c>
    </row>
    <row r="62" ht="28.5" customHeight="1">
      <c r="A62" s="53">
        <v>58</v>
      </c>
      <c r="B62" s="55">
        <v>45590</v>
      </c>
      <c r="C62" s="62" t="s">
        <v>280</v>
      </c>
      <c r="D62" s="62" t="s">
        <v>281</v>
      </c>
      <c r="E62" s="53" t="s">
        <v>258</v>
      </c>
      <c r="F62" s="56" t="s">
        <v>282</v>
      </c>
      <c r="G62" s="53" t="s">
        <v>83</v>
      </c>
      <c r="H62" s="57">
        <v>247.80000000000001</v>
      </c>
      <c r="I62" s="58">
        <v>11</v>
      </c>
      <c r="J62" s="53" t="s">
        <v>84</v>
      </c>
    </row>
    <row r="63" ht="28.5" customHeight="1">
      <c r="A63" s="53">
        <v>59</v>
      </c>
      <c r="B63" s="55">
        <v>45590</v>
      </c>
      <c r="C63" s="56" t="s">
        <v>283</v>
      </c>
      <c r="D63" s="59" t="s">
        <v>284</v>
      </c>
      <c r="E63" s="53" t="s">
        <v>285</v>
      </c>
      <c r="F63" s="56" t="s">
        <v>138</v>
      </c>
      <c r="G63" s="53" t="s">
        <v>83</v>
      </c>
      <c r="H63" s="57">
        <v>57.899999999999999</v>
      </c>
      <c r="I63" s="53">
        <v>80</v>
      </c>
      <c r="J63" s="53" t="s">
        <v>84</v>
      </c>
    </row>
    <row r="64" ht="28.5" customHeight="1">
      <c r="A64" s="53">
        <v>60</v>
      </c>
      <c r="B64" s="55">
        <v>45590</v>
      </c>
      <c r="C64" s="56" t="s">
        <v>177</v>
      </c>
      <c r="D64" s="59" t="s">
        <v>52</v>
      </c>
      <c r="E64" s="53" t="s">
        <v>286</v>
      </c>
      <c r="F64" s="56" t="s">
        <v>20</v>
      </c>
      <c r="G64" s="53" t="s">
        <v>83</v>
      </c>
      <c r="H64" s="57">
        <v>1955.0999999999999</v>
      </c>
      <c r="I64" s="58">
        <v>535</v>
      </c>
      <c r="J64" s="53" t="s">
        <v>84</v>
      </c>
    </row>
    <row r="65" ht="42.75" customHeight="1">
      <c r="A65" s="53">
        <v>61</v>
      </c>
      <c r="B65" s="55">
        <v>45590</v>
      </c>
      <c r="C65" s="56" t="s">
        <v>287</v>
      </c>
      <c r="D65" s="59" t="s">
        <v>288</v>
      </c>
      <c r="E65" s="53" t="s">
        <v>153</v>
      </c>
      <c r="F65" s="56" t="s">
        <v>289</v>
      </c>
      <c r="G65" s="53" t="s">
        <v>89</v>
      </c>
      <c r="H65" s="57">
        <v>2463.6999999999998</v>
      </c>
      <c r="I65" s="58">
        <v>265</v>
      </c>
      <c r="J65" s="53" t="s">
        <v>84</v>
      </c>
    </row>
    <row r="66" ht="42.75" customHeight="1">
      <c r="A66" s="53">
        <v>62</v>
      </c>
      <c r="B66" s="55">
        <v>45590</v>
      </c>
      <c r="C66" s="56" t="s">
        <v>290</v>
      </c>
      <c r="D66" s="59" t="s">
        <v>291</v>
      </c>
      <c r="E66" s="53" t="s">
        <v>292</v>
      </c>
      <c r="F66" s="56" t="s">
        <v>293</v>
      </c>
      <c r="G66" s="53" t="s">
        <v>83</v>
      </c>
      <c r="H66" s="57">
        <v>1996</v>
      </c>
      <c r="I66" s="58">
        <v>74</v>
      </c>
      <c r="J66" s="53" t="s">
        <v>84</v>
      </c>
    </row>
    <row r="67" ht="42.75" customHeight="1">
      <c r="A67" s="53">
        <v>63</v>
      </c>
      <c r="B67" s="55">
        <v>45590</v>
      </c>
      <c r="C67" s="56" t="s">
        <v>228</v>
      </c>
      <c r="D67" s="59" t="s">
        <v>294</v>
      </c>
      <c r="E67" s="53" t="s">
        <v>258</v>
      </c>
      <c r="F67" s="56" t="s">
        <v>295</v>
      </c>
      <c r="G67" s="53" t="s">
        <v>89</v>
      </c>
      <c r="H67" s="57">
        <v>136.09999999999999</v>
      </c>
      <c r="I67" s="58">
        <v>20</v>
      </c>
      <c r="J67" s="53" t="s">
        <v>84</v>
      </c>
    </row>
    <row r="68" ht="42.75" customHeight="1">
      <c r="A68" s="53">
        <v>64</v>
      </c>
      <c r="B68" s="55">
        <v>45590</v>
      </c>
      <c r="C68" s="56" t="s">
        <v>296</v>
      </c>
      <c r="D68" s="59" t="s">
        <v>297</v>
      </c>
      <c r="E68" s="53" t="s">
        <v>298</v>
      </c>
      <c r="F68" s="56" t="s">
        <v>299</v>
      </c>
      <c r="G68" s="53" t="s">
        <v>89</v>
      </c>
      <c r="H68" s="57">
        <v>352</v>
      </c>
      <c r="I68" s="58">
        <v>60</v>
      </c>
      <c r="J68" s="53" t="s">
        <v>84</v>
      </c>
    </row>
    <row r="69" ht="42.75" customHeight="1">
      <c r="A69" s="63">
        <v>65</v>
      </c>
      <c r="B69" s="64">
        <v>45590</v>
      </c>
      <c r="C69" s="65" t="s">
        <v>300</v>
      </c>
      <c r="D69" s="66" t="s">
        <v>301</v>
      </c>
      <c r="E69" s="63" t="s">
        <v>258</v>
      </c>
      <c r="F69" s="65" t="s">
        <v>302</v>
      </c>
      <c r="G69" s="63" t="s">
        <v>113</v>
      </c>
      <c r="H69" s="67">
        <v>643.60000000000002</v>
      </c>
      <c r="I69" s="68">
        <v>48</v>
      </c>
      <c r="J69" s="63" t="s">
        <v>84</v>
      </c>
    </row>
    <row r="70" ht="38.25">
      <c r="A70" s="63">
        <v>66</v>
      </c>
      <c r="B70" s="64">
        <v>45590</v>
      </c>
      <c r="C70" s="65" t="s">
        <v>303</v>
      </c>
      <c r="D70" s="66" t="s">
        <v>304</v>
      </c>
      <c r="E70" s="63" t="s">
        <v>258</v>
      </c>
      <c r="F70" s="65" t="s">
        <v>305</v>
      </c>
      <c r="G70" s="63" t="s">
        <v>113</v>
      </c>
      <c r="H70" s="63">
        <v>162.59999999999999</v>
      </c>
      <c r="I70" s="63">
        <v>12</v>
      </c>
      <c r="J70" s="63" t="s">
        <v>84</v>
      </c>
    </row>
    <row r="71" ht="25.5">
      <c r="A71" s="63">
        <v>67</v>
      </c>
      <c r="B71" s="64">
        <v>45674</v>
      </c>
      <c r="C71" s="65" t="s">
        <v>306</v>
      </c>
      <c r="D71" s="66" t="s">
        <v>307</v>
      </c>
      <c r="E71" s="63" t="s">
        <v>172</v>
      </c>
      <c r="F71" s="65" t="s">
        <v>308</v>
      </c>
      <c r="G71" s="63" t="s">
        <v>309</v>
      </c>
      <c r="H71" s="63">
        <v>14377.9</v>
      </c>
      <c r="I71" s="63">
        <v>2</v>
      </c>
      <c r="J71" s="63" t="s">
        <v>84</v>
      </c>
    </row>
    <row r="72" ht="25.5">
      <c r="A72" s="63">
        <v>68</v>
      </c>
      <c r="B72" s="64">
        <v>45674</v>
      </c>
      <c r="C72" s="65" t="s">
        <v>310</v>
      </c>
      <c r="D72" s="66" t="s">
        <v>311</v>
      </c>
      <c r="E72" s="63" t="s">
        <v>285</v>
      </c>
      <c r="F72" s="65" t="s">
        <v>312</v>
      </c>
      <c r="G72" s="63" t="s">
        <v>113</v>
      </c>
      <c r="H72" s="63">
        <v>195.69999999999999</v>
      </c>
      <c r="I72" s="63">
        <v>21</v>
      </c>
      <c r="J72" s="63" t="s">
        <v>84</v>
      </c>
    </row>
    <row r="73" ht="25.5">
      <c r="A73" s="63">
        <v>69</v>
      </c>
      <c r="B73" s="64">
        <v>45674</v>
      </c>
      <c r="C73" s="65" t="s">
        <v>313</v>
      </c>
      <c r="D73" s="66" t="s">
        <v>314</v>
      </c>
      <c r="E73" s="63" t="s">
        <v>285</v>
      </c>
      <c r="F73" s="65" t="s">
        <v>315</v>
      </c>
      <c r="G73" s="63" t="s">
        <v>113</v>
      </c>
      <c r="H73" s="63">
        <v>980</v>
      </c>
      <c r="I73" s="63">
        <v>98</v>
      </c>
      <c r="J73" s="63" t="s">
        <v>84</v>
      </c>
    </row>
    <row r="74" ht="25.5">
      <c r="A74" s="63">
        <v>70</v>
      </c>
      <c r="B74" s="64">
        <v>45674</v>
      </c>
      <c r="C74" s="65" t="s">
        <v>316</v>
      </c>
      <c r="D74" s="66" t="s">
        <v>317</v>
      </c>
      <c r="E74" s="63" t="s">
        <v>266</v>
      </c>
      <c r="F74" s="65" t="s">
        <v>318</v>
      </c>
      <c r="G74" s="63" t="s">
        <v>113</v>
      </c>
      <c r="H74" s="63">
        <v>606.89999999999998</v>
      </c>
      <c r="I74" s="63">
        <v>12</v>
      </c>
      <c r="J74" s="63" t="s">
        <v>155</v>
      </c>
    </row>
    <row r="75" ht="12.75" customHeight="1">
      <c r="A75" s="54" t="s">
        <v>50</v>
      </c>
      <c r="B75" s="54"/>
      <c r="C75" s="54"/>
      <c r="D75" s="54"/>
      <c r="E75" s="54"/>
      <c r="F75" s="54"/>
      <c r="G75" s="54"/>
      <c r="H75" s="54"/>
      <c r="I75" s="54"/>
      <c r="J75" s="54"/>
    </row>
    <row r="76" ht="38.25">
      <c r="A76" s="53">
        <v>1</v>
      </c>
      <c r="B76" s="55">
        <v>44539</v>
      </c>
      <c r="C76" s="56" t="s">
        <v>319</v>
      </c>
      <c r="D76" s="59" t="s">
        <v>320</v>
      </c>
      <c r="E76" s="53" t="s">
        <v>114</v>
      </c>
      <c r="F76" s="56" t="s">
        <v>211</v>
      </c>
      <c r="G76" s="53" t="s">
        <v>321</v>
      </c>
      <c r="H76" s="57">
        <v>515.29999999999995</v>
      </c>
      <c r="I76" s="53">
        <v>44</v>
      </c>
      <c r="J76" s="53" t="s">
        <v>84</v>
      </c>
    </row>
    <row r="77" ht="38.25">
      <c r="A77" s="53">
        <v>2</v>
      </c>
      <c r="B77" s="55">
        <v>45590</v>
      </c>
      <c r="C77" s="56" t="s">
        <v>322</v>
      </c>
      <c r="D77" s="59" t="s">
        <v>323</v>
      </c>
      <c r="E77" s="53" t="s">
        <v>217</v>
      </c>
      <c r="F77" s="56" t="s">
        <v>324</v>
      </c>
      <c r="G77" s="53" t="s">
        <v>325</v>
      </c>
      <c r="H77" s="57">
        <v>2147.4000000000001</v>
      </c>
      <c r="I77" s="53">
        <v>123</v>
      </c>
      <c r="J77" s="53" t="s">
        <v>84</v>
      </c>
    </row>
    <row r="78" ht="25.5">
      <c r="A78" s="53">
        <v>3</v>
      </c>
      <c r="B78" s="55">
        <v>45590</v>
      </c>
      <c r="C78" s="56" t="s">
        <v>326</v>
      </c>
      <c r="D78" s="59" t="s">
        <v>327</v>
      </c>
      <c r="E78" s="53" t="s">
        <v>251</v>
      </c>
      <c r="F78" s="56" t="s">
        <v>328</v>
      </c>
      <c r="G78" s="53" t="s">
        <v>329</v>
      </c>
      <c r="H78" s="57">
        <v>4152</v>
      </c>
      <c r="I78" s="53">
        <v>54</v>
      </c>
      <c r="J78" s="53" t="s">
        <v>84</v>
      </c>
    </row>
    <row r="79" ht="40.5" customHeight="1">
      <c r="A79" s="53">
        <v>4</v>
      </c>
      <c r="B79" s="55">
        <v>45590</v>
      </c>
      <c r="C79" s="56" t="s">
        <v>330</v>
      </c>
      <c r="D79" s="59" t="s">
        <v>331</v>
      </c>
      <c r="E79" s="53" t="s">
        <v>285</v>
      </c>
      <c r="F79" s="56" t="s">
        <v>332</v>
      </c>
      <c r="G79" s="53" t="s">
        <v>333</v>
      </c>
      <c r="H79" s="57">
        <v>708.29999999999995</v>
      </c>
      <c r="I79" s="58">
        <v>150</v>
      </c>
      <c r="J79" s="53" t="s">
        <v>84</v>
      </c>
    </row>
    <row r="80" ht="42" customHeight="1">
      <c r="A80" s="53">
        <v>5</v>
      </c>
      <c r="B80" s="55">
        <v>45590</v>
      </c>
      <c r="C80" s="56" t="s">
        <v>334</v>
      </c>
      <c r="D80" s="59" t="s">
        <v>335</v>
      </c>
      <c r="E80" s="53" t="s">
        <v>285</v>
      </c>
      <c r="F80" s="56" t="s">
        <v>336</v>
      </c>
      <c r="G80" s="53" t="s">
        <v>321</v>
      </c>
      <c r="H80" s="57">
        <v>583.29999999999995</v>
      </c>
      <c r="I80" s="58">
        <v>79</v>
      </c>
      <c r="J80" s="53" t="s">
        <v>84</v>
      </c>
    </row>
    <row r="81" ht="28.5" customHeight="1">
      <c r="A81" s="53">
        <v>6</v>
      </c>
      <c r="B81" s="55">
        <v>45590</v>
      </c>
      <c r="C81" s="56" t="s">
        <v>337</v>
      </c>
      <c r="D81" s="59" t="s">
        <v>338</v>
      </c>
      <c r="E81" s="53" t="s">
        <v>285</v>
      </c>
      <c r="F81" s="56" t="s">
        <v>339</v>
      </c>
      <c r="G81" s="53" t="s">
        <v>333</v>
      </c>
      <c r="H81" s="57">
        <v>1283.5</v>
      </c>
      <c r="I81" s="58">
        <v>167</v>
      </c>
      <c r="J81" s="53" t="s">
        <v>84</v>
      </c>
    </row>
    <row r="82" ht="28.5" customHeight="1">
      <c r="A82" s="53">
        <v>7</v>
      </c>
      <c r="B82" s="55">
        <v>45590</v>
      </c>
      <c r="C82" s="56" t="s">
        <v>340</v>
      </c>
      <c r="D82" s="59" t="s">
        <v>341</v>
      </c>
      <c r="E82" s="53" t="s">
        <v>342</v>
      </c>
      <c r="F82" s="56" t="s">
        <v>343</v>
      </c>
      <c r="G82" s="53" t="s">
        <v>344</v>
      </c>
      <c r="H82" s="57">
        <v>1457.0999999999999</v>
      </c>
      <c r="I82" s="58">
        <v>180</v>
      </c>
      <c r="J82" s="53" t="s">
        <v>84</v>
      </c>
    </row>
    <row r="83" ht="28.5" customHeight="1">
      <c r="A83" s="53">
        <v>8</v>
      </c>
      <c r="B83" s="55">
        <v>45590</v>
      </c>
      <c r="C83" s="56" t="s">
        <v>345</v>
      </c>
      <c r="D83" s="59" t="s">
        <v>346</v>
      </c>
      <c r="E83" s="53" t="s">
        <v>347</v>
      </c>
      <c r="F83" s="56" t="s">
        <v>348</v>
      </c>
      <c r="G83" s="53" t="s">
        <v>333</v>
      </c>
      <c r="H83" s="57">
        <v>16596.700000000001</v>
      </c>
      <c r="I83" s="58">
        <v>2070</v>
      </c>
      <c r="J83" s="53" t="s">
        <v>84</v>
      </c>
    </row>
    <row r="84" ht="28.5" customHeight="1">
      <c r="A84" s="53">
        <v>9</v>
      </c>
      <c r="B84" s="55">
        <v>45590</v>
      </c>
      <c r="C84" s="56" t="s">
        <v>349</v>
      </c>
      <c r="D84" s="59" t="s">
        <v>350</v>
      </c>
      <c r="E84" s="53" t="s">
        <v>347</v>
      </c>
      <c r="F84" s="56" t="s">
        <v>351</v>
      </c>
      <c r="G84" s="53" t="s">
        <v>344</v>
      </c>
      <c r="H84" s="57">
        <v>583.29999999999995</v>
      </c>
      <c r="I84" s="58">
        <v>120</v>
      </c>
      <c r="J84" s="53" t="s">
        <v>84</v>
      </c>
    </row>
    <row r="85" ht="28.5" customHeight="1">
      <c r="A85" s="53">
        <v>10</v>
      </c>
      <c r="B85" s="55">
        <v>45590</v>
      </c>
      <c r="C85" s="56" t="s">
        <v>352</v>
      </c>
      <c r="D85" s="59" t="s">
        <v>353</v>
      </c>
      <c r="E85" s="53" t="s">
        <v>347</v>
      </c>
      <c r="F85" s="56" t="s">
        <v>354</v>
      </c>
      <c r="G85" s="53" t="s">
        <v>321</v>
      </c>
      <c r="H85" s="57">
        <v>583.29999999999995</v>
      </c>
      <c r="I85" s="58">
        <v>110</v>
      </c>
      <c r="J85" s="53" t="s">
        <v>84</v>
      </c>
    </row>
    <row r="86" ht="25.5">
      <c r="A86" s="53">
        <v>11</v>
      </c>
      <c r="B86" s="55">
        <v>45581</v>
      </c>
      <c r="C86" s="56" t="s">
        <v>277</v>
      </c>
      <c r="D86" s="59" t="s">
        <v>355</v>
      </c>
      <c r="E86" s="53" t="s">
        <v>217</v>
      </c>
      <c r="F86" s="56" t="s">
        <v>356</v>
      </c>
      <c r="G86" s="53" t="s">
        <v>344</v>
      </c>
      <c r="H86" s="57">
        <v>5640</v>
      </c>
      <c r="I86" s="58">
        <v>220</v>
      </c>
      <c r="J86" s="53" t="s">
        <v>84</v>
      </c>
    </row>
    <row r="87" ht="28.5" customHeight="1">
      <c r="A87" s="53">
        <v>12</v>
      </c>
      <c r="B87" s="55">
        <v>45590</v>
      </c>
      <c r="C87" s="56" t="s">
        <v>357</v>
      </c>
      <c r="D87" s="59" t="s">
        <v>358</v>
      </c>
      <c r="E87" s="53" t="s">
        <v>359</v>
      </c>
      <c r="F87" s="56" t="s">
        <v>360</v>
      </c>
      <c r="G87" s="53" t="s">
        <v>329</v>
      </c>
      <c r="H87" s="57">
        <v>50.799999999999997</v>
      </c>
      <c r="I87" s="58">
        <v>3</v>
      </c>
      <c r="J87" s="53" t="s">
        <v>84</v>
      </c>
    </row>
    <row r="88" ht="42.75" customHeight="1">
      <c r="A88" s="53">
        <v>13</v>
      </c>
      <c r="B88" s="55">
        <v>45590</v>
      </c>
      <c r="C88" s="56" t="s">
        <v>330</v>
      </c>
      <c r="D88" s="59" t="s">
        <v>361</v>
      </c>
      <c r="E88" s="53" t="s">
        <v>362</v>
      </c>
      <c r="F88" s="56" t="s">
        <v>332</v>
      </c>
      <c r="G88" s="53" t="s">
        <v>333</v>
      </c>
      <c r="H88" s="57">
        <v>666.70000000000005</v>
      </c>
      <c r="I88" s="58">
        <v>50</v>
      </c>
      <c r="J88" s="53" t="s">
        <v>84</v>
      </c>
    </row>
    <row r="89" ht="41.25" customHeight="1">
      <c r="A89" s="53">
        <v>14</v>
      </c>
      <c r="B89" s="55">
        <v>45364</v>
      </c>
      <c r="C89" s="56" t="s">
        <v>363</v>
      </c>
      <c r="D89" s="59" t="s">
        <v>364</v>
      </c>
      <c r="E89" s="53" t="s">
        <v>365</v>
      </c>
      <c r="F89" s="56" t="s">
        <v>366</v>
      </c>
      <c r="G89" s="53" t="s">
        <v>329</v>
      </c>
      <c r="H89" s="57">
        <v>504.60000000000002</v>
      </c>
      <c r="I89" s="58">
        <v>10</v>
      </c>
      <c r="J89" s="53" t="s">
        <v>84</v>
      </c>
    </row>
    <row r="90" ht="42" customHeight="1">
      <c r="A90" s="53">
        <v>15</v>
      </c>
      <c r="B90" s="55">
        <v>45590</v>
      </c>
      <c r="C90" s="56" t="s">
        <v>367</v>
      </c>
      <c r="D90" s="59" t="s">
        <v>368</v>
      </c>
      <c r="E90" s="53" t="s">
        <v>292</v>
      </c>
      <c r="F90" s="56" t="s">
        <v>369</v>
      </c>
      <c r="G90" s="53" t="s">
        <v>333</v>
      </c>
      <c r="H90" s="53">
        <v>673.29999999999995</v>
      </c>
      <c r="I90" s="53">
        <v>16</v>
      </c>
      <c r="J90" s="53" t="s">
        <v>84</v>
      </c>
    </row>
    <row r="91" ht="25.5">
      <c r="A91" s="53">
        <v>16</v>
      </c>
      <c r="B91" s="55">
        <v>45590</v>
      </c>
      <c r="C91" s="56" t="s">
        <v>370</v>
      </c>
      <c r="D91" s="59" t="s">
        <v>371</v>
      </c>
      <c r="E91" s="53" t="s">
        <v>292</v>
      </c>
      <c r="F91" s="56" t="s">
        <v>372</v>
      </c>
      <c r="G91" s="53" t="s">
        <v>333</v>
      </c>
      <c r="H91" s="53">
        <v>504.19999999999999</v>
      </c>
      <c r="I91" s="53">
        <v>151</v>
      </c>
      <c r="J91" s="53" t="s">
        <v>84</v>
      </c>
    </row>
    <row r="92" ht="38.25">
      <c r="A92" s="53">
        <v>17</v>
      </c>
      <c r="B92" s="55">
        <v>45590</v>
      </c>
      <c r="C92" s="56" t="s">
        <v>373</v>
      </c>
      <c r="D92" s="59" t="s">
        <v>374</v>
      </c>
      <c r="E92" s="53" t="s">
        <v>292</v>
      </c>
      <c r="F92" s="56" t="s">
        <v>348</v>
      </c>
      <c r="G92" s="53" t="s">
        <v>333</v>
      </c>
      <c r="H92" s="53">
        <v>517</v>
      </c>
      <c r="I92" s="53">
        <v>22</v>
      </c>
      <c r="J92" s="53" t="s">
        <v>84</v>
      </c>
    </row>
    <row r="93" ht="25.5">
      <c r="A93" s="53">
        <v>18</v>
      </c>
      <c r="B93" s="55">
        <v>45590</v>
      </c>
      <c r="C93" s="56" t="s">
        <v>375</v>
      </c>
      <c r="D93" s="59" t="s">
        <v>376</v>
      </c>
      <c r="E93" s="53" t="s">
        <v>377</v>
      </c>
      <c r="F93" s="56" t="s">
        <v>102</v>
      </c>
      <c r="G93" s="53" t="s">
        <v>333</v>
      </c>
      <c r="H93" s="53">
        <v>3348.5</v>
      </c>
      <c r="I93" s="53">
        <v>117</v>
      </c>
      <c r="J93" s="53" t="s">
        <v>84</v>
      </c>
    </row>
    <row r="94" ht="25.5">
      <c r="A94" s="53">
        <v>19</v>
      </c>
      <c r="B94" s="55">
        <v>45590</v>
      </c>
      <c r="C94" s="56" t="s">
        <v>378</v>
      </c>
      <c r="D94" s="59" t="s">
        <v>379</v>
      </c>
      <c r="E94" s="53" t="s">
        <v>342</v>
      </c>
      <c r="F94" s="56" t="s">
        <v>138</v>
      </c>
      <c r="G94" s="53" t="s">
        <v>333</v>
      </c>
      <c r="H94" s="53">
        <v>162.09999999999999</v>
      </c>
      <c r="I94" s="53">
        <v>29</v>
      </c>
      <c r="J94" s="53" t="s">
        <v>84</v>
      </c>
    </row>
    <row r="95" ht="25.5">
      <c r="A95" s="63">
        <v>20</v>
      </c>
      <c r="B95" s="64">
        <v>45673</v>
      </c>
      <c r="C95" s="65" t="s">
        <v>380</v>
      </c>
      <c r="D95" s="66" t="s">
        <v>381</v>
      </c>
      <c r="E95" s="63" t="s">
        <v>362</v>
      </c>
      <c r="F95" s="65" t="s">
        <v>382</v>
      </c>
      <c r="G95" s="63" t="s">
        <v>333</v>
      </c>
      <c r="H95" s="63">
        <v>515.39999999999998</v>
      </c>
      <c r="I95" s="63">
        <v>21</v>
      </c>
      <c r="J95" s="63" t="s">
        <v>84</v>
      </c>
    </row>
    <row r="96" ht="25.5">
      <c r="A96" s="63">
        <v>21</v>
      </c>
      <c r="B96" s="64">
        <v>45673</v>
      </c>
      <c r="C96" s="65" t="s">
        <v>383</v>
      </c>
      <c r="D96" s="66" t="s">
        <v>384</v>
      </c>
      <c r="E96" s="63" t="s">
        <v>362</v>
      </c>
      <c r="F96" s="65" t="s">
        <v>385</v>
      </c>
      <c r="G96" s="63" t="s">
        <v>333</v>
      </c>
      <c r="H96" s="63">
        <v>523</v>
      </c>
      <c r="I96" s="63">
        <v>166</v>
      </c>
      <c r="J96" s="63" t="s">
        <v>84</v>
      </c>
    </row>
    <row r="97" ht="25.5">
      <c r="A97" s="63">
        <v>22</v>
      </c>
      <c r="B97" s="64">
        <v>45673</v>
      </c>
      <c r="C97" s="65" t="s">
        <v>386</v>
      </c>
      <c r="D97" s="66" t="s">
        <v>387</v>
      </c>
      <c r="E97" s="63" t="s">
        <v>377</v>
      </c>
      <c r="F97" s="65" t="s">
        <v>388</v>
      </c>
      <c r="G97" s="63" t="s">
        <v>333</v>
      </c>
      <c r="H97" s="63">
        <v>826.5</v>
      </c>
      <c r="I97" s="63">
        <v>88</v>
      </c>
      <c r="J97" s="63" t="s">
        <v>84</v>
      </c>
    </row>
    <row r="98" ht="51">
      <c r="A98" s="63">
        <v>23</v>
      </c>
      <c r="B98" s="64">
        <v>45673</v>
      </c>
      <c r="C98" s="65" t="s">
        <v>177</v>
      </c>
      <c r="D98" s="66" t="s">
        <v>389</v>
      </c>
      <c r="E98" s="63" t="s">
        <v>390</v>
      </c>
      <c r="F98" s="65" t="s">
        <v>391</v>
      </c>
      <c r="G98" s="63" t="s">
        <v>333</v>
      </c>
      <c r="H98" s="63">
        <v>1377.7</v>
      </c>
      <c r="I98" s="63">
        <v>80</v>
      </c>
      <c r="J98" s="63" t="s">
        <v>84</v>
      </c>
    </row>
    <row r="99" ht="25.5">
      <c r="A99" s="63">
        <v>24</v>
      </c>
      <c r="B99" s="64">
        <v>45673</v>
      </c>
      <c r="C99" s="65" t="s">
        <v>392</v>
      </c>
      <c r="D99" s="66" t="s">
        <v>393</v>
      </c>
      <c r="E99" s="63" t="s">
        <v>394</v>
      </c>
      <c r="F99" s="65" t="s">
        <v>395</v>
      </c>
      <c r="G99" s="63" t="s">
        <v>333</v>
      </c>
      <c r="H99" s="63">
        <v>1000.8</v>
      </c>
      <c r="I99" s="63">
        <v>30</v>
      </c>
      <c r="J99" s="63" t="s">
        <v>84</v>
      </c>
    </row>
    <row r="100" ht="25.5">
      <c r="A100" s="63">
        <v>25</v>
      </c>
      <c r="B100" s="64">
        <v>45673</v>
      </c>
      <c r="C100" s="65" t="s">
        <v>392</v>
      </c>
      <c r="D100" s="66" t="s">
        <v>396</v>
      </c>
      <c r="E100" s="63" t="s">
        <v>394</v>
      </c>
      <c r="F100" s="65" t="s">
        <v>395</v>
      </c>
      <c r="G100" s="63" t="s">
        <v>333</v>
      </c>
      <c r="H100" s="63">
        <v>612.70000000000005</v>
      </c>
      <c r="I100" s="63">
        <v>36</v>
      </c>
      <c r="J100" s="63" t="s">
        <v>84</v>
      </c>
    </row>
    <row r="101" ht="25.5">
      <c r="A101" s="63">
        <v>26</v>
      </c>
      <c r="B101" s="64">
        <v>45673</v>
      </c>
      <c r="C101" s="65" t="s">
        <v>397</v>
      </c>
      <c r="D101" s="66" t="s">
        <v>398</v>
      </c>
      <c r="E101" s="63" t="s">
        <v>394</v>
      </c>
      <c r="F101" s="65" t="s">
        <v>395</v>
      </c>
      <c r="G101" s="63" t="s">
        <v>333</v>
      </c>
      <c r="H101" s="63">
        <v>7530.6000000000004</v>
      </c>
      <c r="I101" s="63">
        <v>400</v>
      </c>
      <c r="J101" s="63" t="s">
        <v>84</v>
      </c>
    </row>
    <row r="102" ht="25.5">
      <c r="A102" s="63">
        <v>27</v>
      </c>
      <c r="B102" s="64">
        <v>45720</v>
      </c>
      <c r="C102" s="65" t="s">
        <v>399</v>
      </c>
      <c r="D102" s="65" t="s">
        <v>400</v>
      </c>
      <c r="E102" s="63">
        <v>2025</v>
      </c>
      <c r="F102" s="65" t="s">
        <v>401</v>
      </c>
      <c r="G102" s="63" t="s">
        <v>344</v>
      </c>
      <c r="H102" s="63">
        <v>10000</v>
      </c>
      <c r="I102" s="63">
        <v>54</v>
      </c>
      <c r="J102" s="63" t="s">
        <v>84</v>
      </c>
    </row>
    <row r="103" ht="38.25">
      <c r="A103" s="53">
        <v>28</v>
      </c>
      <c r="B103" s="55">
        <v>45748</v>
      </c>
      <c r="C103" s="65" t="s">
        <v>402</v>
      </c>
      <c r="D103" s="65" t="s">
        <v>403</v>
      </c>
      <c r="E103" s="53">
        <v>2027</v>
      </c>
      <c r="F103" s="56" t="s">
        <v>404</v>
      </c>
      <c r="G103" s="53" t="s">
        <v>344</v>
      </c>
      <c r="H103" s="53">
        <v>4292</v>
      </c>
      <c r="I103" s="53">
        <v>58</v>
      </c>
      <c r="J103" s="53" t="s">
        <v>84</v>
      </c>
    </row>
    <row r="104">
      <c r="A104" s="53">
        <v>29</v>
      </c>
      <c r="B104" s="55">
        <v>45748</v>
      </c>
      <c r="C104" s="65" t="s">
        <v>405</v>
      </c>
      <c r="D104" s="65" t="s">
        <v>406</v>
      </c>
      <c r="E104" s="53" t="s">
        <v>407</v>
      </c>
      <c r="F104" s="56" t="s">
        <v>408</v>
      </c>
      <c r="G104" s="53" t="s">
        <v>344</v>
      </c>
      <c r="H104" s="53">
        <v>10400</v>
      </c>
      <c r="I104" s="53">
        <v>640</v>
      </c>
      <c r="J104" s="53" t="s">
        <v>155</v>
      </c>
    </row>
    <row r="105" ht="25.5">
      <c r="A105" s="53">
        <v>30</v>
      </c>
      <c r="B105" s="55">
        <v>45748</v>
      </c>
      <c r="C105" s="65" t="s">
        <v>409</v>
      </c>
      <c r="D105" s="65" t="s">
        <v>410</v>
      </c>
      <c r="E105" s="53" t="s">
        <v>377</v>
      </c>
      <c r="F105" s="56" t="s">
        <v>411</v>
      </c>
      <c r="G105" s="53" t="s">
        <v>344</v>
      </c>
      <c r="H105" s="53">
        <v>666.70000000000005</v>
      </c>
      <c r="I105" s="53">
        <v>205</v>
      </c>
      <c r="J105" s="53" t="s">
        <v>84</v>
      </c>
    </row>
    <row r="106">
      <c r="C106" s="48"/>
      <c r="D106" s="48"/>
      <c r="F106" s="48"/>
      <c r="G106" s="48"/>
      <c r="I106" s="48"/>
    </row>
    <row r="107">
      <c r="C107" s="48"/>
      <c r="D107" s="48"/>
      <c r="F107" s="48"/>
      <c r="G107" s="48"/>
      <c r="I107" s="48"/>
    </row>
    <row r="108">
      <c r="D108" s="48"/>
      <c r="E108" s="49"/>
      <c r="F108" s="47"/>
      <c r="G108" s="48"/>
      <c r="H108" s="47"/>
      <c r="I108" s="48"/>
      <c r="J108" s="47"/>
    </row>
    <row r="109">
      <c r="D109" s="48"/>
      <c r="E109" s="49"/>
      <c r="F109" s="47"/>
      <c r="G109" s="48"/>
      <c r="H109" s="47"/>
      <c r="I109" s="48"/>
      <c r="J109" s="47"/>
    </row>
    <row r="110">
      <c r="D110" s="48"/>
      <c r="E110" s="49"/>
      <c r="F110" s="47"/>
      <c r="G110" s="48"/>
      <c r="H110" s="47"/>
      <c r="I110" s="48"/>
      <c r="J110" s="47"/>
    </row>
    <row r="111">
      <c r="D111" s="48"/>
      <c r="E111" s="49"/>
      <c r="F111" s="47"/>
      <c r="G111" s="48"/>
      <c r="H111" s="47"/>
      <c r="I111" s="48"/>
      <c r="J111" s="47"/>
    </row>
  </sheetData>
  <sheetProtection autoFilter="0" deleteColumns="1" deleteRows="1" formatCells="0" formatColumns="0" formatRows="0" insertColumns="1" insertHyperlinks="1" insertRows="1" pivotTables="0" selectLockedCells="0" selectUnlockedCells="0" sheet="0" sort="0"/>
  <mergeCells count="3">
    <mergeCell ref="A1:J1"/>
    <mergeCell ref="A4:J4"/>
    <mergeCell ref="A75:J75"/>
  </mergeCells>
  <printOptions headings="0" gridLines="0"/>
  <pageMargins left="0.25" right="0.25" top="0.75" bottom="0.75" header="0.29999999999999999" footer="0.29999999999999999"/>
  <pageSetup paperSize="9" scale="57" fitToWidth="1" fitToHeight="0" pageOrder="downThenOver" orientation="landscape" usePrinterDefaults="1" blackAndWhite="0" draft="0" cellComments="none" useFirstPageNumber="0" errors="displayed" horizontalDpi="600" verticalDpi="600" copies="1"/>
  <headerFooter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80" workbookViewId="0">
      <pane ySplit="3" topLeftCell="A4" activePane="bottomLeft" state="frozen"/>
      <selection activeCell="A1" activeCellId="0" sqref="A1:R1"/>
    </sheetView>
  </sheetViews>
  <sheetFormatPr defaultColWidth="9.140625" defaultRowHeight="14.25"/>
  <cols>
    <col customWidth="1" min="1" max="1" style="69" width="4.5703125"/>
    <col customWidth="1" min="2" max="2" style="69" width="54.28515625"/>
    <col customWidth="1" min="3" max="3" style="69" width="21.140625"/>
    <col customWidth="1" min="4" max="4" style="69" width="13.5703125"/>
    <col customWidth="1" min="5" max="5" style="69" width="19.140625"/>
    <col customWidth="1" min="6" max="6" style="69" width="17"/>
    <col customWidth="1" min="7" max="7" style="69" width="20.85546875"/>
    <col customWidth="1" min="8" max="8" style="69" width="19"/>
    <col customWidth="1" min="9" max="10" style="69" width="12.7109375"/>
    <col customWidth="1" min="11" max="11" style="69" width="29.85546875"/>
    <col customWidth="1" min="12" max="18" style="69" width="30"/>
    <col min="19" max="19" style="69" width="9.140625"/>
    <col customWidth="1" min="20" max="20" style="69" width="13.28515625"/>
    <col min="21" max="16384" style="69" width="9.140625"/>
  </cols>
  <sheetData>
    <row r="1" ht="22.5" customHeight="1">
      <c r="A1" s="70" t="s">
        <v>412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ht="55.5" customHeight="1">
      <c r="A2" s="71" t="s">
        <v>68</v>
      </c>
      <c r="B2" s="71" t="s">
        <v>413</v>
      </c>
      <c r="C2" s="71" t="s">
        <v>414</v>
      </c>
      <c r="D2" s="71" t="s">
        <v>415</v>
      </c>
      <c r="E2" s="71" t="s">
        <v>416</v>
      </c>
      <c r="F2" s="71" t="s">
        <v>417</v>
      </c>
      <c r="G2" s="71" t="s">
        <v>418</v>
      </c>
      <c r="H2" s="71" t="s">
        <v>419</v>
      </c>
      <c r="I2" s="71" t="s">
        <v>420</v>
      </c>
      <c r="J2" s="71" t="s">
        <v>421</v>
      </c>
      <c r="K2" s="71" t="s">
        <v>422</v>
      </c>
      <c r="L2" s="71" t="s">
        <v>423</v>
      </c>
      <c r="M2" s="72" t="s">
        <v>424</v>
      </c>
      <c r="N2" s="72" t="s">
        <v>425</v>
      </c>
      <c r="O2" s="72" t="s">
        <v>426</v>
      </c>
      <c r="P2" s="72" t="s">
        <v>427</v>
      </c>
      <c r="Q2" s="72" t="s">
        <v>428</v>
      </c>
      <c r="R2" s="72" t="s">
        <v>429</v>
      </c>
    </row>
    <row r="3" ht="12.75" customHeight="1">
      <c r="A3" s="71" t="s">
        <v>1</v>
      </c>
      <c r="B3" s="71" t="s">
        <v>2</v>
      </c>
      <c r="C3" s="71" t="s">
        <v>3</v>
      </c>
      <c r="D3" s="71" t="s">
        <v>4</v>
      </c>
      <c r="E3" s="71" t="s">
        <v>5</v>
      </c>
      <c r="F3" s="71" t="s">
        <v>6</v>
      </c>
      <c r="G3" s="71" t="s">
        <v>7</v>
      </c>
      <c r="H3" s="71" t="s">
        <v>8</v>
      </c>
      <c r="I3" s="71" t="s">
        <v>66</v>
      </c>
      <c r="J3" s="71" t="s">
        <v>67</v>
      </c>
      <c r="K3" s="71" t="s">
        <v>430</v>
      </c>
      <c r="L3" s="71" t="s">
        <v>431</v>
      </c>
      <c r="M3" s="71" t="s">
        <v>432</v>
      </c>
      <c r="N3" s="72" t="s">
        <v>433</v>
      </c>
      <c r="O3" s="72" t="s">
        <v>434</v>
      </c>
      <c r="P3" s="72" t="s">
        <v>435</v>
      </c>
      <c r="Q3" s="72" t="s">
        <v>436</v>
      </c>
      <c r="R3" s="72" t="s">
        <v>437</v>
      </c>
    </row>
    <row r="4" ht="12.75" customHeight="1">
      <c r="A4" s="73" t="s">
        <v>17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5"/>
    </row>
    <row r="5" ht="72">
      <c r="A5" s="71">
        <v>1</v>
      </c>
      <c r="B5" s="71" t="s">
        <v>438</v>
      </c>
      <c r="C5" s="71" t="s">
        <v>439</v>
      </c>
      <c r="D5" s="71" t="s">
        <v>17</v>
      </c>
      <c r="E5" s="71" t="s">
        <v>440</v>
      </c>
      <c r="F5" s="71" t="s">
        <v>441</v>
      </c>
      <c r="G5" s="71" t="s">
        <v>442</v>
      </c>
      <c r="H5" s="71" t="s">
        <v>443</v>
      </c>
      <c r="I5" s="76">
        <v>46538</v>
      </c>
      <c r="J5" s="76">
        <v>39234</v>
      </c>
      <c r="K5" s="71" t="s">
        <v>444</v>
      </c>
      <c r="L5" s="71" t="s">
        <v>445</v>
      </c>
      <c r="M5" s="77">
        <f t="shared" ref="M5:N20" si="0">O5+Q5</f>
        <v>35</v>
      </c>
      <c r="N5" s="77">
        <f t="shared" si="0"/>
        <v>35</v>
      </c>
      <c r="O5" s="77">
        <v>35</v>
      </c>
      <c r="P5" s="77">
        <v>35</v>
      </c>
      <c r="Q5" s="77">
        <v>0</v>
      </c>
      <c r="R5" s="77">
        <v>0</v>
      </c>
    </row>
    <row r="6" ht="36">
      <c r="A6" s="71">
        <v>2</v>
      </c>
      <c r="B6" s="71" t="s">
        <v>446</v>
      </c>
      <c r="C6" s="71" t="s">
        <v>447</v>
      </c>
      <c r="D6" s="71" t="s">
        <v>17</v>
      </c>
      <c r="E6" s="71" t="s">
        <v>440</v>
      </c>
      <c r="F6" s="71" t="s">
        <v>441</v>
      </c>
      <c r="G6" s="71" t="s">
        <v>448</v>
      </c>
      <c r="H6" s="71" t="s">
        <v>443</v>
      </c>
      <c r="I6" s="76">
        <v>47603</v>
      </c>
      <c r="J6" s="76">
        <v>40298</v>
      </c>
      <c r="K6" s="71" t="s">
        <v>449</v>
      </c>
      <c r="L6" s="71" t="s">
        <v>450</v>
      </c>
      <c r="M6" s="77">
        <f t="shared" si="0"/>
        <v>7</v>
      </c>
      <c r="N6" s="77">
        <f t="shared" si="0"/>
        <v>8.4061660000000007</v>
      </c>
      <c r="O6" s="77">
        <v>7</v>
      </c>
      <c r="P6" s="77">
        <v>8.4061660000000007</v>
      </c>
      <c r="Q6" s="77">
        <v>0</v>
      </c>
      <c r="R6" s="77">
        <v>0</v>
      </c>
    </row>
    <row r="7" ht="24">
      <c r="A7" s="71">
        <v>3</v>
      </c>
      <c r="B7" s="71" t="s">
        <v>451</v>
      </c>
      <c r="C7" s="71" t="s">
        <v>447</v>
      </c>
      <c r="D7" s="71" t="s">
        <v>17</v>
      </c>
      <c r="E7" s="71" t="s">
        <v>440</v>
      </c>
      <c r="F7" s="71" t="s">
        <v>441</v>
      </c>
      <c r="G7" s="71" t="s">
        <v>448</v>
      </c>
      <c r="H7" s="71" t="s">
        <v>443</v>
      </c>
      <c r="I7" s="76">
        <v>48334</v>
      </c>
      <c r="J7" s="76">
        <v>40298</v>
      </c>
      <c r="K7" s="71" t="s">
        <v>449</v>
      </c>
      <c r="L7" s="71" t="s">
        <v>452</v>
      </c>
      <c r="M7" s="77">
        <f t="shared" si="0"/>
        <v>60</v>
      </c>
      <c r="N7" s="77">
        <f t="shared" si="0"/>
        <v>97.5</v>
      </c>
      <c r="O7" s="77">
        <v>60</v>
      </c>
      <c r="P7" s="77">
        <v>97.5</v>
      </c>
      <c r="Q7" s="77">
        <v>0</v>
      </c>
      <c r="R7" s="77">
        <v>0</v>
      </c>
    </row>
    <row r="8" ht="36">
      <c r="A8" s="71">
        <v>4</v>
      </c>
      <c r="B8" s="71" t="s">
        <v>453</v>
      </c>
      <c r="C8" s="71" t="s">
        <v>447</v>
      </c>
      <c r="D8" s="71" t="s">
        <v>17</v>
      </c>
      <c r="E8" s="71" t="s">
        <v>440</v>
      </c>
      <c r="F8" s="71" t="s">
        <v>441</v>
      </c>
      <c r="G8" s="71" t="s">
        <v>454</v>
      </c>
      <c r="H8" s="71" t="s">
        <v>443</v>
      </c>
      <c r="I8" s="76">
        <v>51364</v>
      </c>
      <c r="J8" s="76">
        <v>40406</v>
      </c>
      <c r="K8" s="71" t="s">
        <v>449</v>
      </c>
      <c r="L8" s="71" t="s">
        <v>455</v>
      </c>
      <c r="M8" s="77">
        <f t="shared" si="0"/>
        <v>60</v>
      </c>
      <c r="N8" s="77">
        <f t="shared" si="0"/>
        <v>62.5</v>
      </c>
      <c r="O8" s="77">
        <v>60</v>
      </c>
      <c r="P8" s="77">
        <v>62.5</v>
      </c>
      <c r="Q8" s="77">
        <v>0</v>
      </c>
      <c r="R8" s="77">
        <v>0</v>
      </c>
    </row>
    <row r="9" ht="24">
      <c r="A9" s="71">
        <v>5</v>
      </c>
      <c r="B9" s="71" t="s">
        <v>456</v>
      </c>
      <c r="C9" s="71" t="s">
        <v>447</v>
      </c>
      <c r="D9" s="71" t="s">
        <v>17</v>
      </c>
      <c r="E9" s="71" t="s">
        <v>440</v>
      </c>
      <c r="F9" s="71" t="s">
        <v>441</v>
      </c>
      <c r="G9" s="71" t="s">
        <v>457</v>
      </c>
      <c r="H9" s="71" t="s">
        <v>443</v>
      </c>
      <c r="I9" s="76">
        <v>49759</v>
      </c>
      <c r="J9" s="76">
        <v>40627</v>
      </c>
      <c r="K9" s="71" t="s">
        <v>449</v>
      </c>
      <c r="L9" s="71" t="s">
        <v>458</v>
      </c>
      <c r="M9" s="77">
        <f t="shared" si="0"/>
        <v>15</v>
      </c>
      <c r="N9" s="77">
        <f t="shared" si="0"/>
        <v>15</v>
      </c>
      <c r="O9" s="77">
        <v>15</v>
      </c>
      <c r="P9" s="77">
        <v>15</v>
      </c>
      <c r="Q9" s="77">
        <v>0</v>
      </c>
      <c r="R9" s="77">
        <v>0</v>
      </c>
    </row>
    <row r="10" ht="36">
      <c r="A10" s="71">
        <v>6</v>
      </c>
      <c r="B10" s="71" t="s">
        <v>459</v>
      </c>
      <c r="C10" s="71" t="s">
        <v>439</v>
      </c>
      <c r="D10" s="71" t="s">
        <v>17</v>
      </c>
      <c r="E10" s="71" t="s">
        <v>440</v>
      </c>
      <c r="F10" s="71" t="s">
        <v>441</v>
      </c>
      <c r="G10" s="71" t="s">
        <v>457</v>
      </c>
      <c r="H10" s="71" t="s">
        <v>443</v>
      </c>
      <c r="I10" s="76">
        <v>49922</v>
      </c>
      <c r="J10" s="76">
        <v>40791</v>
      </c>
      <c r="K10" s="71" t="s">
        <v>460</v>
      </c>
      <c r="L10" s="71" t="s">
        <v>461</v>
      </c>
      <c r="M10" s="77">
        <f t="shared" si="0"/>
        <v>14</v>
      </c>
      <c r="N10" s="77">
        <f t="shared" si="0"/>
        <v>14</v>
      </c>
      <c r="O10" s="77">
        <v>14</v>
      </c>
      <c r="P10" s="77">
        <v>14</v>
      </c>
      <c r="Q10" s="77">
        <v>0</v>
      </c>
      <c r="R10" s="77">
        <v>0</v>
      </c>
    </row>
    <row r="11" ht="24">
      <c r="A11" s="71">
        <v>7</v>
      </c>
      <c r="B11" s="71" t="s">
        <v>462</v>
      </c>
      <c r="C11" s="71" t="s">
        <v>447</v>
      </c>
      <c r="D11" s="71" t="s">
        <v>17</v>
      </c>
      <c r="E11" s="71" t="s">
        <v>440</v>
      </c>
      <c r="F11" s="71" t="s">
        <v>441</v>
      </c>
      <c r="G11" s="71" t="s">
        <v>463</v>
      </c>
      <c r="H11" s="71" t="s">
        <v>443</v>
      </c>
      <c r="I11" s="76">
        <v>50479</v>
      </c>
      <c r="J11" s="76">
        <v>41348</v>
      </c>
      <c r="K11" s="71" t="s">
        <v>460</v>
      </c>
      <c r="L11" s="71" t="s">
        <v>464</v>
      </c>
      <c r="M11" s="77">
        <f t="shared" si="0"/>
        <v>20</v>
      </c>
      <c r="N11" s="77">
        <f t="shared" si="0"/>
        <v>20</v>
      </c>
      <c r="O11" s="77">
        <v>20</v>
      </c>
      <c r="P11" s="77">
        <v>20</v>
      </c>
      <c r="Q11" s="77">
        <v>0</v>
      </c>
      <c r="R11" s="77">
        <v>0</v>
      </c>
    </row>
    <row r="12" ht="24">
      <c r="A12" s="71">
        <v>8</v>
      </c>
      <c r="B12" s="71" t="s">
        <v>465</v>
      </c>
      <c r="C12" s="71" t="s">
        <v>447</v>
      </c>
      <c r="D12" s="71" t="s">
        <v>17</v>
      </c>
      <c r="E12" s="71" t="s">
        <v>440</v>
      </c>
      <c r="F12" s="71" t="s">
        <v>441</v>
      </c>
      <c r="G12" s="71" t="s">
        <v>457</v>
      </c>
      <c r="H12" s="71" t="s">
        <v>443</v>
      </c>
      <c r="I12" s="76">
        <v>55084</v>
      </c>
      <c r="J12" s="76">
        <v>42300</v>
      </c>
      <c r="K12" s="71" t="s">
        <v>449</v>
      </c>
      <c r="L12" s="71" t="s">
        <v>466</v>
      </c>
      <c r="M12" s="77">
        <f t="shared" si="0"/>
        <v>140</v>
      </c>
      <c r="N12" s="77">
        <f t="shared" si="0"/>
        <v>255.5</v>
      </c>
      <c r="O12" s="77">
        <v>140</v>
      </c>
      <c r="P12" s="77">
        <v>255.5</v>
      </c>
      <c r="Q12" s="77">
        <v>0</v>
      </c>
      <c r="R12" s="77">
        <v>0</v>
      </c>
    </row>
    <row r="13" ht="60">
      <c r="A13" s="71">
        <v>9</v>
      </c>
      <c r="B13" s="72" t="s">
        <v>467</v>
      </c>
      <c r="C13" s="78" t="s">
        <v>447</v>
      </c>
      <c r="D13" s="72" t="s">
        <v>17</v>
      </c>
      <c r="E13" s="72" t="s">
        <v>468</v>
      </c>
      <c r="F13" s="72" t="s">
        <v>469</v>
      </c>
      <c r="G13" s="72" t="s">
        <v>470</v>
      </c>
      <c r="H13" s="79" t="s">
        <v>471</v>
      </c>
      <c r="I13" s="80">
        <v>47840</v>
      </c>
      <c r="J13" s="80">
        <v>42361</v>
      </c>
      <c r="K13" s="80" t="s">
        <v>472</v>
      </c>
      <c r="L13" s="72" t="s">
        <v>473</v>
      </c>
      <c r="M13" s="77">
        <f t="shared" si="0"/>
        <v>685</v>
      </c>
      <c r="N13" s="77">
        <f t="shared" si="0"/>
        <v>685</v>
      </c>
      <c r="O13" s="77">
        <v>685</v>
      </c>
      <c r="P13" s="77">
        <v>685</v>
      </c>
      <c r="Q13" s="77">
        <v>0</v>
      </c>
      <c r="R13" s="77">
        <v>0</v>
      </c>
    </row>
    <row r="14" ht="24">
      <c r="A14" s="71">
        <v>10</v>
      </c>
      <c r="B14" s="71" t="s">
        <v>474</v>
      </c>
      <c r="C14" s="71" t="s">
        <v>447</v>
      </c>
      <c r="D14" s="71" t="s">
        <v>17</v>
      </c>
      <c r="E14" s="71" t="s">
        <v>440</v>
      </c>
      <c r="F14" s="71" t="s">
        <v>475</v>
      </c>
      <c r="G14" s="71" t="s">
        <v>476</v>
      </c>
      <c r="H14" s="71" t="s">
        <v>443</v>
      </c>
      <c r="I14" s="76">
        <v>47735</v>
      </c>
      <c r="J14" s="76">
        <v>42622</v>
      </c>
      <c r="K14" s="71" t="s">
        <v>449</v>
      </c>
      <c r="L14" s="71" t="s">
        <v>477</v>
      </c>
      <c r="M14" s="77">
        <f t="shared" si="0"/>
        <v>246.23990000000001</v>
      </c>
      <c r="N14" s="77">
        <f t="shared" si="0"/>
        <v>246.23990000000001</v>
      </c>
      <c r="O14" s="77">
        <v>246.23990000000001</v>
      </c>
      <c r="P14" s="77">
        <v>246.23990000000001</v>
      </c>
      <c r="Q14" s="77">
        <v>0</v>
      </c>
      <c r="R14" s="77">
        <v>0</v>
      </c>
    </row>
    <row r="15" ht="48">
      <c r="A15" s="71">
        <v>11</v>
      </c>
      <c r="B15" s="71" t="s">
        <v>478</v>
      </c>
      <c r="C15" s="71" t="s">
        <v>447</v>
      </c>
      <c r="D15" s="71" t="s">
        <v>17</v>
      </c>
      <c r="E15" s="71" t="s">
        <v>440</v>
      </c>
      <c r="F15" s="71" t="s">
        <v>475</v>
      </c>
      <c r="G15" s="71" t="s">
        <v>476</v>
      </c>
      <c r="H15" s="71" t="s">
        <v>443</v>
      </c>
      <c r="I15" s="76">
        <v>51759</v>
      </c>
      <c r="J15" s="76">
        <v>42628</v>
      </c>
      <c r="K15" s="71" t="s">
        <v>479</v>
      </c>
      <c r="L15" s="71" t="s">
        <v>480</v>
      </c>
      <c r="M15" s="77">
        <f t="shared" si="0"/>
        <v>500</v>
      </c>
      <c r="N15" s="77">
        <f t="shared" si="0"/>
        <v>460.09350000000001</v>
      </c>
      <c r="O15" s="77">
        <v>100</v>
      </c>
      <c r="P15" s="77">
        <v>92.293499999999995</v>
      </c>
      <c r="Q15" s="77">
        <v>400</v>
      </c>
      <c r="R15" s="77">
        <v>367.80000000000001</v>
      </c>
    </row>
    <row r="16" ht="36">
      <c r="A16" s="71">
        <v>12</v>
      </c>
      <c r="B16" s="71" t="s">
        <v>481</v>
      </c>
      <c r="C16" s="71" t="s">
        <v>447</v>
      </c>
      <c r="D16" s="71" t="s">
        <v>17</v>
      </c>
      <c r="E16" s="71" t="s">
        <v>440</v>
      </c>
      <c r="F16" s="71" t="s">
        <v>475</v>
      </c>
      <c r="G16" s="71" t="s">
        <v>476</v>
      </c>
      <c r="H16" s="71" t="s">
        <v>443</v>
      </c>
      <c r="I16" s="76">
        <v>51759</v>
      </c>
      <c r="J16" s="76">
        <v>42628</v>
      </c>
      <c r="K16" s="71" t="s">
        <v>482</v>
      </c>
      <c r="L16" s="71" t="s">
        <v>483</v>
      </c>
      <c r="M16" s="77">
        <f t="shared" si="0"/>
        <v>221.583</v>
      </c>
      <c r="N16" s="77">
        <f t="shared" si="0"/>
        <v>221.60000000000002</v>
      </c>
      <c r="O16" s="77">
        <v>44.317</v>
      </c>
      <c r="P16" s="77">
        <v>44.299999999999997</v>
      </c>
      <c r="Q16" s="77">
        <v>177.26599999999999</v>
      </c>
      <c r="R16" s="77">
        <v>177.30000000000001</v>
      </c>
    </row>
    <row r="17" ht="36">
      <c r="A17" s="71">
        <v>13</v>
      </c>
      <c r="B17" s="71" t="s">
        <v>484</v>
      </c>
      <c r="C17" s="71" t="s">
        <v>447</v>
      </c>
      <c r="D17" s="71" t="s">
        <v>17</v>
      </c>
      <c r="E17" s="71" t="s">
        <v>440</v>
      </c>
      <c r="F17" s="71" t="s">
        <v>475</v>
      </c>
      <c r="G17" s="71" t="s">
        <v>485</v>
      </c>
      <c r="H17" s="71" t="s">
        <v>486</v>
      </c>
      <c r="I17" s="76">
        <v>51822</v>
      </c>
      <c r="J17" s="76">
        <v>42691</v>
      </c>
      <c r="K17" s="71" t="s">
        <v>449</v>
      </c>
      <c r="L17" s="71" t="s">
        <v>487</v>
      </c>
      <c r="M17" s="77">
        <f t="shared" si="0"/>
        <v>102.054089</v>
      </c>
      <c r="N17" s="77">
        <f t="shared" si="0"/>
        <v>0</v>
      </c>
      <c r="O17" s="77">
        <v>102.054089</v>
      </c>
      <c r="P17" s="77">
        <v>0</v>
      </c>
      <c r="Q17" s="77">
        <v>0</v>
      </c>
      <c r="R17" s="77">
        <v>0</v>
      </c>
    </row>
    <row r="18" ht="36">
      <c r="A18" s="71">
        <v>14</v>
      </c>
      <c r="B18" s="71" t="s">
        <v>488</v>
      </c>
      <c r="C18" s="71" t="s">
        <v>447</v>
      </c>
      <c r="D18" s="71" t="s">
        <v>17</v>
      </c>
      <c r="E18" s="71" t="s">
        <v>440</v>
      </c>
      <c r="F18" s="71" t="s">
        <v>475</v>
      </c>
      <c r="G18" s="71" t="s">
        <v>476</v>
      </c>
      <c r="H18" s="71" t="s">
        <v>443</v>
      </c>
      <c r="I18" s="76">
        <v>46022</v>
      </c>
      <c r="J18" s="76">
        <v>43046</v>
      </c>
      <c r="K18" s="71" t="s">
        <v>489</v>
      </c>
      <c r="L18" s="71" t="s">
        <v>490</v>
      </c>
      <c r="M18" s="77">
        <f t="shared" si="0"/>
        <v>2.7000000000000002</v>
      </c>
      <c r="N18" s="77">
        <f t="shared" si="0"/>
        <v>2.7000000000000002</v>
      </c>
      <c r="O18" s="77">
        <v>1.3500000000000001</v>
      </c>
      <c r="P18" s="77">
        <v>1.3500000000000001</v>
      </c>
      <c r="Q18" s="77">
        <v>1.3500000000000001</v>
      </c>
      <c r="R18" s="77">
        <v>1.3500000000000001</v>
      </c>
    </row>
    <row r="19" ht="36">
      <c r="A19" s="71">
        <v>15</v>
      </c>
      <c r="B19" s="71" t="s">
        <v>491</v>
      </c>
      <c r="C19" s="71" t="s">
        <v>447</v>
      </c>
      <c r="D19" s="71" t="s">
        <v>17</v>
      </c>
      <c r="E19" s="71" t="s">
        <v>440</v>
      </c>
      <c r="F19" s="71" t="s">
        <v>475</v>
      </c>
      <c r="G19" s="71" t="s">
        <v>476</v>
      </c>
      <c r="H19" s="71" t="s">
        <v>443</v>
      </c>
      <c r="I19" s="76">
        <v>46022</v>
      </c>
      <c r="J19" s="76">
        <v>43046</v>
      </c>
      <c r="K19" s="71" t="s">
        <v>489</v>
      </c>
      <c r="L19" s="71" t="s">
        <v>490</v>
      </c>
      <c r="M19" s="77">
        <f t="shared" si="0"/>
        <v>1.3</v>
      </c>
      <c r="N19" s="77">
        <f t="shared" si="0"/>
        <v>1.3</v>
      </c>
      <c r="O19" s="77">
        <v>0.65000000000000002</v>
      </c>
      <c r="P19" s="77">
        <v>0.65000000000000002</v>
      </c>
      <c r="Q19" s="77">
        <v>0.65000000000000002</v>
      </c>
      <c r="R19" s="77">
        <v>0.65000000000000002</v>
      </c>
    </row>
    <row r="20" ht="36">
      <c r="A20" s="71">
        <v>16</v>
      </c>
      <c r="B20" s="71" t="s">
        <v>492</v>
      </c>
      <c r="C20" s="71" t="s">
        <v>447</v>
      </c>
      <c r="D20" s="71" t="s">
        <v>17</v>
      </c>
      <c r="E20" s="71" t="s">
        <v>440</v>
      </c>
      <c r="F20" s="71" t="s">
        <v>475</v>
      </c>
      <c r="G20" s="71" t="s">
        <v>476</v>
      </c>
      <c r="H20" s="71" t="s">
        <v>443</v>
      </c>
      <c r="I20" s="76">
        <v>46021</v>
      </c>
      <c r="J20" s="76">
        <v>43046</v>
      </c>
      <c r="K20" s="71" t="s">
        <v>489</v>
      </c>
      <c r="L20" s="71" t="s">
        <v>490</v>
      </c>
      <c r="M20" s="77">
        <f t="shared" si="0"/>
        <v>1.3</v>
      </c>
      <c r="N20" s="77">
        <f t="shared" si="0"/>
        <v>1.3</v>
      </c>
      <c r="O20" s="77">
        <v>0.65000000000000002</v>
      </c>
      <c r="P20" s="77">
        <v>0.65000000000000002</v>
      </c>
      <c r="Q20" s="77">
        <v>0.65000000000000002</v>
      </c>
      <c r="R20" s="77">
        <v>0.65000000000000002</v>
      </c>
    </row>
    <row r="21" ht="36">
      <c r="A21" s="71">
        <v>17</v>
      </c>
      <c r="B21" s="71" t="s">
        <v>493</v>
      </c>
      <c r="C21" s="71" t="s">
        <v>447</v>
      </c>
      <c r="D21" s="71" t="s">
        <v>17</v>
      </c>
      <c r="E21" s="71" t="s">
        <v>440</v>
      </c>
      <c r="F21" s="71" t="s">
        <v>475</v>
      </c>
      <c r="G21" s="71" t="s">
        <v>476</v>
      </c>
      <c r="H21" s="71" t="s">
        <v>443</v>
      </c>
      <c r="I21" s="76">
        <v>46022</v>
      </c>
      <c r="J21" s="76">
        <v>43046</v>
      </c>
      <c r="K21" s="71" t="s">
        <v>489</v>
      </c>
      <c r="L21" s="71" t="s">
        <v>490</v>
      </c>
      <c r="M21" s="77">
        <f t="shared" ref="M21:N69" si="1">O21+Q21</f>
        <v>3.3500000000000001</v>
      </c>
      <c r="N21" s="77">
        <f t="shared" si="1"/>
        <v>3.3500000000000001</v>
      </c>
      <c r="O21" s="77">
        <v>1.675</v>
      </c>
      <c r="P21" s="77">
        <v>1.675</v>
      </c>
      <c r="Q21" s="77">
        <v>1.675</v>
      </c>
      <c r="R21" s="77">
        <v>1.675</v>
      </c>
    </row>
    <row r="22" ht="36">
      <c r="A22" s="71">
        <v>18</v>
      </c>
      <c r="B22" s="71" t="s">
        <v>494</v>
      </c>
      <c r="C22" s="71" t="s">
        <v>447</v>
      </c>
      <c r="D22" s="71" t="s">
        <v>17</v>
      </c>
      <c r="E22" s="71" t="s">
        <v>495</v>
      </c>
      <c r="F22" s="71" t="s">
        <v>496</v>
      </c>
      <c r="G22" s="71" t="s">
        <v>497</v>
      </c>
      <c r="H22" s="71" t="s">
        <v>498</v>
      </c>
      <c r="I22" s="76">
        <v>52206</v>
      </c>
      <c r="J22" s="76">
        <v>43075</v>
      </c>
      <c r="K22" s="71" t="s">
        <v>499</v>
      </c>
      <c r="L22" s="71" t="s">
        <v>500</v>
      </c>
      <c r="M22" s="77">
        <f t="shared" si="1"/>
        <v>44689.313329999997</v>
      </c>
      <c r="N22" s="77">
        <f t="shared" si="1"/>
        <v>43135.699999999997</v>
      </c>
      <c r="O22" s="77">
        <v>8593.6276600000001</v>
      </c>
      <c r="P22" s="77">
        <v>8310.6000000000004</v>
      </c>
      <c r="Q22" s="77">
        <v>36095.685669999999</v>
      </c>
      <c r="R22" s="77">
        <v>34825.099999999999</v>
      </c>
    </row>
    <row r="23" ht="24">
      <c r="A23" s="71">
        <v>19</v>
      </c>
      <c r="B23" s="71" t="s">
        <v>501</v>
      </c>
      <c r="C23" s="71" t="s">
        <v>447</v>
      </c>
      <c r="D23" s="71" t="s">
        <v>17</v>
      </c>
      <c r="E23" s="71" t="s">
        <v>440</v>
      </c>
      <c r="F23" s="71" t="s">
        <v>441</v>
      </c>
      <c r="G23" s="71" t="s">
        <v>463</v>
      </c>
      <c r="H23" s="71" t="s">
        <v>443</v>
      </c>
      <c r="I23" s="76">
        <v>47677</v>
      </c>
      <c r="J23" s="76">
        <v>43294</v>
      </c>
      <c r="K23" s="71" t="s">
        <v>449</v>
      </c>
      <c r="L23" s="71" t="s">
        <v>502</v>
      </c>
      <c r="M23" s="77">
        <f t="shared" si="1"/>
        <v>205.72999999999999</v>
      </c>
      <c r="N23" s="77">
        <f t="shared" si="1"/>
        <v>213.32999999999998</v>
      </c>
      <c r="O23" s="77">
        <v>65.599999999999994</v>
      </c>
      <c r="P23" s="77">
        <v>73.200000000000003</v>
      </c>
      <c r="Q23" s="77">
        <v>140.13</v>
      </c>
      <c r="R23" s="77">
        <v>140.13</v>
      </c>
    </row>
    <row r="24" ht="24">
      <c r="A24" s="71">
        <v>20</v>
      </c>
      <c r="B24" s="71" t="s">
        <v>503</v>
      </c>
      <c r="C24" s="71" t="s">
        <v>447</v>
      </c>
      <c r="D24" s="71" t="s">
        <v>17</v>
      </c>
      <c r="E24" s="71" t="s">
        <v>440</v>
      </c>
      <c r="F24" s="71" t="s">
        <v>441</v>
      </c>
      <c r="G24" s="71" t="s">
        <v>463</v>
      </c>
      <c r="H24" s="71" t="s">
        <v>443</v>
      </c>
      <c r="I24" s="76">
        <v>54313</v>
      </c>
      <c r="J24" s="76">
        <v>43355</v>
      </c>
      <c r="K24" s="71" t="s">
        <v>449</v>
      </c>
      <c r="L24" s="71" t="s">
        <v>504</v>
      </c>
      <c r="M24" s="77">
        <f t="shared" si="1"/>
        <v>70.700000000000003</v>
      </c>
      <c r="N24" s="77">
        <f t="shared" si="1"/>
        <v>123.3</v>
      </c>
      <c r="O24" s="77">
        <v>70.700000000000003</v>
      </c>
      <c r="P24" s="77">
        <v>123.3</v>
      </c>
      <c r="Q24" s="77">
        <v>0</v>
      </c>
      <c r="R24" s="77">
        <v>0</v>
      </c>
    </row>
    <row r="25" ht="24">
      <c r="A25" s="71">
        <v>21</v>
      </c>
      <c r="B25" s="71" t="s">
        <v>505</v>
      </c>
      <c r="C25" s="71" t="s">
        <v>447</v>
      </c>
      <c r="D25" s="71" t="s">
        <v>17</v>
      </c>
      <c r="E25" s="71" t="s">
        <v>440</v>
      </c>
      <c r="F25" s="71" t="s">
        <v>441</v>
      </c>
      <c r="G25" s="71" t="s">
        <v>457</v>
      </c>
      <c r="H25" s="71" t="s">
        <v>443</v>
      </c>
      <c r="I25" s="76">
        <v>56891</v>
      </c>
      <c r="J25" s="76">
        <v>43377</v>
      </c>
      <c r="K25" s="71" t="s">
        <v>449</v>
      </c>
      <c r="L25" s="71" t="s">
        <v>506</v>
      </c>
      <c r="M25" s="77">
        <f t="shared" si="1"/>
        <v>60.600000000000001</v>
      </c>
      <c r="N25" s="77">
        <f t="shared" si="1"/>
        <v>60.600000000000001</v>
      </c>
      <c r="O25" s="77">
        <v>60.600000000000001</v>
      </c>
      <c r="P25" s="77">
        <v>60.600000000000001</v>
      </c>
      <c r="Q25" s="77">
        <v>0</v>
      </c>
      <c r="R25" s="77">
        <v>0</v>
      </c>
    </row>
    <row r="26" ht="36">
      <c r="A26" s="71">
        <v>22</v>
      </c>
      <c r="B26" s="71" t="s">
        <v>507</v>
      </c>
      <c r="C26" s="71" t="s">
        <v>508</v>
      </c>
      <c r="D26" s="71" t="s">
        <v>17</v>
      </c>
      <c r="E26" s="71" t="s">
        <v>495</v>
      </c>
      <c r="F26" s="71" t="s">
        <v>441</v>
      </c>
      <c r="G26" s="71" t="s">
        <v>448</v>
      </c>
      <c r="H26" s="71" t="s">
        <v>498</v>
      </c>
      <c r="I26" s="76">
        <v>47345</v>
      </c>
      <c r="J26" s="76">
        <v>43511</v>
      </c>
      <c r="K26" s="71" t="s">
        <v>509</v>
      </c>
      <c r="L26" s="71" t="s">
        <v>510</v>
      </c>
      <c r="M26" s="77">
        <f t="shared" si="1"/>
        <v>22236.802471254701</v>
      </c>
      <c r="N26" s="77">
        <f t="shared" si="1"/>
        <v>12356.299999999999</v>
      </c>
      <c r="O26" s="77">
        <v>17798.995471254701</v>
      </c>
      <c r="P26" s="77">
        <v>7918.5</v>
      </c>
      <c r="Q26" s="77">
        <v>4437.8069999999998</v>
      </c>
      <c r="R26" s="77">
        <v>4437.8000000000002</v>
      </c>
    </row>
    <row r="27" ht="48">
      <c r="A27" s="71">
        <v>23</v>
      </c>
      <c r="B27" s="71" t="s">
        <v>511</v>
      </c>
      <c r="C27" s="71" t="s">
        <v>447</v>
      </c>
      <c r="D27" s="71" t="s">
        <v>17</v>
      </c>
      <c r="E27" s="71" t="s">
        <v>440</v>
      </c>
      <c r="F27" s="71" t="s">
        <v>441</v>
      </c>
      <c r="G27" s="71" t="s">
        <v>512</v>
      </c>
      <c r="H27" s="71" t="s">
        <v>443</v>
      </c>
      <c r="I27" s="76">
        <v>54483</v>
      </c>
      <c r="J27" s="76">
        <v>43525</v>
      </c>
      <c r="K27" s="71" t="s">
        <v>513</v>
      </c>
      <c r="L27" s="71" t="s">
        <v>514</v>
      </c>
      <c r="M27" s="77">
        <f t="shared" si="1"/>
        <v>16.285</v>
      </c>
      <c r="N27" s="77">
        <f t="shared" si="1"/>
        <v>16.285</v>
      </c>
      <c r="O27" s="77">
        <v>16.285</v>
      </c>
      <c r="P27" s="77">
        <v>16.285</v>
      </c>
      <c r="Q27" s="77">
        <v>0</v>
      </c>
      <c r="R27" s="77">
        <v>0</v>
      </c>
    </row>
    <row r="28" ht="24">
      <c r="A28" s="71">
        <v>24</v>
      </c>
      <c r="B28" s="71" t="s">
        <v>515</v>
      </c>
      <c r="C28" s="71" t="s">
        <v>447</v>
      </c>
      <c r="D28" s="71" t="s">
        <v>17</v>
      </c>
      <c r="E28" s="71" t="s">
        <v>440</v>
      </c>
      <c r="F28" s="71" t="s">
        <v>441</v>
      </c>
      <c r="G28" s="71" t="s">
        <v>457</v>
      </c>
      <c r="H28" s="71" t="s">
        <v>498</v>
      </c>
      <c r="I28" s="76">
        <v>54237</v>
      </c>
      <c r="J28" s="76">
        <v>43644</v>
      </c>
      <c r="K28" s="71" t="s">
        <v>449</v>
      </c>
      <c r="L28" s="71" t="s">
        <v>516</v>
      </c>
      <c r="M28" s="77">
        <f t="shared" si="1"/>
        <v>58.049999999999997</v>
      </c>
      <c r="N28" s="77">
        <f t="shared" si="1"/>
        <v>0</v>
      </c>
      <c r="O28" s="77">
        <v>58.049999999999997</v>
      </c>
      <c r="P28" s="77">
        <v>0</v>
      </c>
      <c r="Q28" s="77">
        <v>0</v>
      </c>
      <c r="R28" s="77">
        <v>0</v>
      </c>
    </row>
    <row r="29" ht="36">
      <c r="A29" s="71">
        <v>25</v>
      </c>
      <c r="B29" s="71" t="s">
        <v>517</v>
      </c>
      <c r="C29" s="71" t="s">
        <v>447</v>
      </c>
      <c r="D29" s="71" t="s">
        <v>17</v>
      </c>
      <c r="E29" s="71" t="s">
        <v>440</v>
      </c>
      <c r="F29" s="71" t="s">
        <v>475</v>
      </c>
      <c r="G29" s="71" t="s">
        <v>476</v>
      </c>
      <c r="H29" s="71" t="s">
        <v>443</v>
      </c>
      <c r="I29" s="76">
        <v>49444</v>
      </c>
      <c r="J29" s="76">
        <v>43720</v>
      </c>
      <c r="K29" s="71" t="s">
        <v>518</v>
      </c>
      <c r="L29" s="71" t="s">
        <v>519</v>
      </c>
      <c r="M29" s="77">
        <f t="shared" si="1"/>
        <v>494.3263</v>
      </c>
      <c r="N29" s="77">
        <f t="shared" si="1"/>
        <v>479.29999999999995</v>
      </c>
      <c r="O29" s="77">
        <v>98.865300000000005</v>
      </c>
      <c r="P29" s="77">
        <v>95.900000000000006</v>
      </c>
      <c r="Q29" s="77">
        <v>395.46100000000001</v>
      </c>
      <c r="R29" s="77">
        <v>383.39999999999998</v>
      </c>
    </row>
    <row r="30" ht="36">
      <c r="A30" s="71">
        <v>26</v>
      </c>
      <c r="B30" s="71" t="s">
        <v>520</v>
      </c>
      <c r="C30" s="71" t="s">
        <v>447</v>
      </c>
      <c r="D30" s="71" t="s">
        <v>17</v>
      </c>
      <c r="E30" s="71" t="s">
        <v>440</v>
      </c>
      <c r="F30" s="71" t="s">
        <v>475</v>
      </c>
      <c r="G30" s="71" t="s">
        <v>476</v>
      </c>
      <c r="H30" s="71" t="s">
        <v>443</v>
      </c>
      <c r="I30" s="76">
        <v>49444</v>
      </c>
      <c r="J30" s="76">
        <v>43720</v>
      </c>
      <c r="K30" s="71" t="s">
        <v>518</v>
      </c>
      <c r="L30" s="71" t="s">
        <v>521</v>
      </c>
      <c r="M30" s="77">
        <f t="shared" si="1"/>
        <v>247.0865</v>
      </c>
      <c r="N30" s="77">
        <f t="shared" si="1"/>
        <v>245.09999999999999</v>
      </c>
      <c r="O30" s="77">
        <v>49.417299999999997</v>
      </c>
      <c r="P30" s="77">
        <v>49</v>
      </c>
      <c r="Q30" s="77">
        <v>197.66919999999999</v>
      </c>
      <c r="R30" s="77">
        <v>196.09999999999999</v>
      </c>
    </row>
    <row r="31" ht="36">
      <c r="A31" s="71">
        <v>27</v>
      </c>
      <c r="B31" s="71" t="s">
        <v>522</v>
      </c>
      <c r="C31" s="71" t="s">
        <v>447</v>
      </c>
      <c r="D31" s="71" t="s">
        <v>17</v>
      </c>
      <c r="E31" s="71" t="s">
        <v>440</v>
      </c>
      <c r="F31" s="71" t="s">
        <v>523</v>
      </c>
      <c r="G31" s="71" t="s">
        <v>524</v>
      </c>
      <c r="H31" s="71" t="s">
        <v>498</v>
      </c>
      <c r="I31" s="76">
        <v>58054</v>
      </c>
      <c r="J31" s="76">
        <v>43809</v>
      </c>
      <c r="K31" s="71" t="s">
        <v>525</v>
      </c>
      <c r="L31" s="71" t="s">
        <v>526</v>
      </c>
      <c r="M31" s="77">
        <v>10</v>
      </c>
      <c r="N31" s="77">
        <f t="shared" si="1"/>
        <v>10</v>
      </c>
      <c r="O31" s="77">
        <v>10</v>
      </c>
      <c r="P31" s="77">
        <v>10</v>
      </c>
      <c r="Q31" s="77">
        <v>0</v>
      </c>
      <c r="R31" s="77">
        <v>0</v>
      </c>
    </row>
    <row r="32" ht="48">
      <c r="A32" s="71">
        <v>28</v>
      </c>
      <c r="B32" s="71" t="s">
        <v>527</v>
      </c>
      <c r="C32" s="71" t="s">
        <v>447</v>
      </c>
      <c r="D32" s="71" t="s">
        <v>17</v>
      </c>
      <c r="E32" s="71" t="s">
        <v>440</v>
      </c>
      <c r="F32" s="71" t="s">
        <v>475</v>
      </c>
      <c r="G32" s="71" t="s">
        <v>476</v>
      </c>
      <c r="H32" s="71" t="s">
        <v>443</v>
      </c>
      <c r="I32" s="76">
        <v>49309</v>
      </c>
      <c r="J32" s="76">
        <v>43894</v>
      </c>
      <c r="K32" s="71" t="s">
        <v>528</v>
      </c>
      <c r="L32" s="71" t="s">
        <v>529</v>
      </c>
      <c r="M32" s="77">
        <f t="shared" si="1"/>
        <v>6.4000000000000004</v>
      </c>
      <c r="N32" s="77">
        <f t="shared" si="1"/>
        <v>7</v>
      </c>
      <c r="O32" s="77">
        <v>6.4000000000000004</v>
      </c>
      <c r="P32" s="77">
        <v>7</v>
      </c>
      <c r="Q32" s="77">
        <v>0</v>
      </c>
      <c r="R32" s="77">
        <v>0</v>
      </c>
    </row>
    <row r="33" ht="48">
      <c r="A33" s="71">
        <v>29</v>
      </c>
      <c r="B33" s="71" t="s">
        <v>530</v>
      </c>
      <c r="C33" s="71" t="s">
        <v>447</v>
      </c>
      <c r="D33" s="71" t="s">
        <v>17</v>
      </c>
      <c r="E33" s="71" t="s">
        <v>440</v>
      </c>
      <c r="F33" s="71" t="s">
        <v>475</v>
      </c>
      <c r="G33" s="71" t="s">
        <v>476</v>
      </c>
      <c r="H33" s="71" t="s">
        <v>443</v>
      </c>
      <c r="I33" s="76">
        <v>49378</v>
      </c>
      <c r="J33" s="76">
        <v>43902</v>
      </c>
      <c r="K33" s="71" t="s">
        <v>528</v>
      </c>
      <c r="L33" s="71" t="s">
        <v>529</v>
      </c>
      <c r="M33" s="77">
        <f t="shared" si="1"/>
        <v>5.5</v>
      </c>
      <c r="N33" s="77">
        <f t="shared" si="1"/>
        <v>6.5999999999999996</v>
      </c>
      <c r="O33" s="77">
        <f>5500/1000</f>
        <v>5.5</v>
      </c>
      <c r="P33" s="77">
        <f>6600/1000</f>
        <v>6.5999999999999996</v>
      </c>
      <c r="Q33" s="77">
        <f>0/1000</f>
        <v>0</v>
      </c>
      <c r="R33" s="77">
        <f>0/1000</f>
        <v>0</v>
      </c>
    </row>
    <row r="34" ht="72">
      <c r="A34" s="71">
        <v>30</v>
      </c>
      <c r="B34" s="71" t="s">
        <v>531</v>
      </c>
      <c r="C34" s="71" t="s">
        <v>447</v>
      </c>
      <c r="D34" s="71" t="s">
        <v>17</v>
      </c>
      <c r="E34" s="71" t="s">
        <v>440</v>
      </c>
      <c r="F34" s="71" t="s">
        <v>475</v>
      </c>
      <c r="G34" s="71" t="s">
        <v>485</v>
      </c>
      <c r="H34" s="71" t="s">
        <v>532</v>
      </c>
      <c r="I34" s="76">
        <v>49758</v>
      </c>
      <c r="J34" s="76">
        <v>44279</v>
      </c>
      <c r="K34" s="71" t="s">
        <v>533</v>
      </c>
      <c r="L34" s="71" t="s">
        <v>534</v>
      </c>
      <c r="M34" s="77">
        <v>2</v>
      </c>
      <c r="N34" s="77">
        <f t="shared" si="1"/>
        <v>0</v>
      </c>
      <c r="O34" s="77">
        <v>2</v>
      </c>
      <c r="P34" s="77">
        <v>0</v>
      </c>
      <c r="Q34" s="77">
        <v>0</v>
      </c>
      <c r="R34" s="77">
        <v>0</v>
      </c>
      <c r="S34" s="81"/>
      <c r="U34" s="81"/>
      <c r="W34" s="81"/>
    </row>
    <row r="35" ht="39" customHeight="1">
      <c r="A35" s="71">
        <v>31</v>
      </c>
      <c r="B35" s="71" t="s">
        <v>535</v>
      </c>
      <c r="C35" s="71" t="s">
        <v>447</v>
      </c>
      <c r="D35" s="71" t="s">
        <v>17</v>
      </c>
      <c r="E35" s="71" t="s">
        <v>440</v>
      </c>
      <c r="F35" s="71" t="s">
        <v>441</v>
      </c>
      <c r="G35" s="71" t="s">
        <v>476</v>
      </c>
      <c r="H35" s="71" t="s">
        <v>498</v>
      </c>
      <c r="I35" s="76">
        <v>59944</v>
      </c>
      <c r="J35" s="76">
        <v>44239</v>
      </c>
      <c r="K35" s="71" t="s">
        <v>536</v>
      </c>
      <c r="L35" s="71" t="s">
        <v>537</v>
      </c>
      <c r="M35" s="77">
        <v>98.530000000000001</v>
      </c>
      <c r="N35" s="77">
        <f t="shared" si="1"/>
        <v>98.530000000000001</v>
      </c>
      <c r="O35" s="77">
        <v>98.530000000000001</v>
      </c>
      <c r="P35" s="77">
        <v>98.530000000000001</v>
      </c>
      <c r="Q35" s="77">
        <v>0</v>
      </c>
      <c r="R35" s="77">
        <v>0</v>
      </c>
      <c r="S35" s="81"/>
      <c r="U35" s="81"/>
      <c r="W35" s="81"/>
    </row>
    <row r="36" ht="36">
      <c r="A36" s="71">
        <v>32</v>
      </c>
      <c r="B36" s="72" t="s">
        <v>538</v>
      </c>
      <c r="C36" s="71" t="s">
        <v>508</v>
      </c>
      <c r="D36" s="72" t="s">
        <v>17</v>
      </c>
      <c r="E36" s="71" t="s">
        <v>495</v>
      </c>
      <c r="F36" s="71" t="s">
        <v>441</v>
      </c>
      <c r="G36" s="71" t="s">
        <v>448</v>
      </c>
      <c r="H36" s="71" t="s">
        <v>443</v>
      </c>
      <c r="I36" s="80">
        <v>46659</v>
      </c>
      <c r="J36" s="80">
        <v>44468</v>
      </c>
      <c r="K36" s="71" t="s">
        <v>509</v>
      </c>
      <c r="L36" s="72" t="s">
        <v>539</v>
      </c>
      <c r="M36" s="77">
        <f t="shared" si="1"/>
        <v>16102.883396475616</v>
      </c>
      <c r="N36" s="77">
        <f t="shared" si="1"/>
        <v>16746.5</v>
      </c>
      <c r="O36" s="77">
        <v>14027.883396475616</v>
      </c>
      <c r="P36" s="77">
        <v>14671.5</v>
      </c>
      <c r="Q36" s="77">
        <v>2075</v>
      </c>
      <c r="R36" s="77">
        <v>2075</v>
      </c>
    </row>
    <row r="37" ht="48">
      <c r="A37" s="71">
        <v>33</v>
      </c>
      <c r="B37" s="71" t="s">
        <v>540</v>
      </c>
      <c r="C37" s="71" t="s">
        <v>447</v>
      </c>
      <c r="D37" s="71" t="s">
        <v>17</v>
      </c>
      <c r="E37" s="71" t="s">
        <v>495</v>
      </c>
      <c r="F37" s="71" t="s">
        <v>441</v>
      </c>
      <c r="G37" s="71" t="s">
        <v>541</v>
      </c>
      <c r="H37" s="71" t="s">
        <v>498</v>
      </c>
      <c r="I37" s="80">
        <v>50025</v>
      </c>
      <c r="J37" s="76">
        <v>44546</v>
      </c>
      <c r="K37" s="71" t="s">
        <v>542</v>
      </c>
      <c r="L37" s="72" t="s">
        <v>543</v>
      </c>
      <c r="M37" s="77">
        <f t="shared" si="1"/>
        <v>1809.8000000000002</v>
      </c>
      <c r="N37" s="77">
        <f t="shared" si="1"/>
        <v>490</v>
      </c>
      <c r="O37" s="77">
        <v>1322.2</v>
      </c>
      <c r="P37" s="77">
        <v>2.3999999999999999</v>
      </c>
      <c r="Q37" s="77">
        <v>487.60000000000002</v>
      </c>
      <c r="R37" s="77">
        <v>487.60000000000002</v>
      </c>
    </row>
    <row r="38" ht="48">
      <c r="A38" s="71">
        <v>34</v>
      </c>
      <c r="B38" s="71" t="s">
        <v>544</v>
      </c>
      <c r="C38" s="71" t="s">
        <v>447</v>
      </c>
      <c r="D38" s="71" t="s">
        <v>17</v>
      </c>
      <c r="E38" s="71" t="s">
        <v>495</v>
      </c>
      <c r="F38" s="71" t="s">
        <v>441</v>
      </c>
      <c r="G38" s="71" t="s">
        <v>541</v>
      </c>
      <c r="H38" s="71" t="s">
        <v>498</v>
      </c>
      <c r="I38" s="80">
        <v>50025</v>
      </c>
      <c r="J38" s="76">
        <v>44546</v>
      </c>
      <c r="K38" s="71" t="s">
        <v>542</v>
      </c>
      <c r="L38" s="72" t="s">
        <v>545</v>
      </c>
      <c r="M38" s="77">
        <f t="shared" si="1"/>
        <v>2161.3000000000002</v>
      </c>
      <c r="N38" s="77">
        <f t="shared" si="1"/>
        <v>566.39999999999998</v>
      </c>
      <c r="O38" s="77">
        <v>1598.3</v>
      </c>
      <c r="P38" s="77">
        <v>3.3999999999999999</v>
      </c>
      <c r="Q38" s="77">
        <v>563</v>
      </c>
      <c r="R38" s="77">
        <v>563</v>
      </c>
    </row>
    <row r="39" ht="48">
      <c r="A39" s="71">
        <v>35</v>
      </c>
      <c r="B39" s="71" t="s">
        <v>546</v>
      </c>
      <c r="C39" s="71" t="s">
        <v>447</v>
      </c>
      <c r="D39" s="71" t="s">
        <v>17</v>
      </c>
      <c r="E39" s="71" t="s">
        <v>495</v>
      </c>
      <c r="F39" s="71" t="s">
        <v>441</v>
      </c>
      <c r="G39" s="71" t="s">
        <v>541</v>
      </c>
      <c r="H39" s="71" t="s">
        <v>498</v>
      </c>
      <c r="I39" s="80">
        <v>50025</v>
      </c>
      <c r="J39" s="76">
        <v>44546</v>
      </c>
      <c r="K39" s="71" t="s">
        <v>542</v>
      </c>
      <c r="L39" s="72" t="s">
        <v>547</v>
      </c>
      <c r="M39" s="77">
        <f t="shared" si="1"/>
        <v>1391.0999999999999</v>
      </c>
      <c r="N39" s="77">
        <f t="shared" si="1"/>
        <v>353.39999999999998</v>
      </c>
      <c r="O39" s="77">
        <v>1039.5999999999999</v>
      </c>
      <c r="P39" s="77">
        <v>1.8999999999999999</v>
      </c>
      <c r="Q39" s="77">
        <v>351.5</v>
      </c>
      <c r="R39" s="77">
        <v>351.5</v>
      </c>
    </row>
    <row r="40" ht="48">
      <c r="A40" s="71">
        <v>36</v>
      </c>
      <c r="B40" s="71" t="s">
        <v>548</v>
      </c>
      <c r="C40" s="71" t="s">
        <v>447</v>
      </c>
      <c r="D40" s="71" t="s">
        <v>17</v>
      </c>
      <c r="E40" s="71" t="s">
        <v>495</v>
      </c>
      <c r="F40" s="71" t="s">
        <v>441</v>
      </c>
      <c r="G40" s="71" t="s">
        <v>541</v>
      </c>
      <c r="H40" s="71" t="s">
        <v>498</v>
      </c>
      <c r="I40" s="80">
        <v>50025</v>
      </c>
      <c r="J40" s="76">
        <v>44546</v>
      </c>
      <c r="K40" s="71" t="s">
        <v>542</v>
      </c>
      <c r="L40" s="72" t="s">
        <v>549</v>
      </c>
      <c r="M40" s="77">
        <f t="shared" si="1"/>
        <v>1897.9000000000001</v>
      </c>
      <c r="N40" s="77">
        <f t="shared" si="1"/>
        <v>562</v>
      </c>
      <c r="O40" s="77">
        <v>1339.3</v>
      </c>
      <c r="P40" s="77">
        <v>3.3999999999999999</v>
      </c>
      <c r="Q40" s="77">
        <v>558.60000000000002</v>
      </c>
      <c r="R40" s="77">
        <v>558.60000000000002</v>
      </c>
    </row>
    <row r="41" ht="48">
      <c r="A41" s="71">
        <v>37</v>
      </c>
      <c r="B41" s="71" t="s">
        <v>550</v>
      </c>
      <c r="C41" s="71" t="s">
        <v>447</v>
      </c>
      <c r="D41" s="71" t="s">
        <v>17</v>
      </c>
      <c r="E41" s="71" t="s">
        <v>495</v>
      </c>
      <c r="F41" s="71" t="s">
        <v>441</v>
      </c>
      <c r="G41" s="71" t="s">
        <v>541</v>
      </c>
      <c r="H41" s="71" t="s">
        <v>498</v>
      </c>
      <c r="I41" s="80">
        <v>50025</v>
      </c>
      <c r="J41" s="76">
        <v>44546</v>
      </c>
      <c r="K41" s="71" t="s">
        <v>542</v>
      </c>
      <c r="L41" s="72" t="s">
        <v>551</v>
      </c>
      <c r="M41" s="77">
        <f t="shared" si="1"/>
        <v>2033.8000000000002</v>
      </c>
      <c r="N41" s="77">
        <f t="shared" si="1"/>
        <v>574</v>
      </c>
      <c r="O41" s="77">
        <v>1462.9000000000001</v>
      </c>
      <c r="P41" s="77">
        <v>3.1000000000000001</v>
      </c>
      <c r="Q41" s="77">
        <v>570.89999999999998</v>
      </c>
      <c r="R41" s="77">
        <v>570.89999999999998</v>
      </c>
    </row>
    <row r="42" ht="48">
      <c r="A42" s="71">
        <v>38</v>
      </c>
      <c r="B42" s="71" t="s">
        <v>552</v>
      </c>
      <c r="C42" s="71" t="s">
        <v>447</v>
      </c>
      <c r="D42" s="71" t="s">
        <v>17</v>
      </c>
      <c r="E42" s="71" t="s">
        <v>495</v>
      </c>
      <c r="F42" s="71" t="s">
        <v>441</v>
      </c>
      <c r="G42" s="71" t="s">
        <v>541</v>
      </c>
      <c r="H42" s="71" t="s">
        <v>498</v>
      </c>
      <c r="I42" s="80">
        <v>50025</v>
      </c>
      <c r="J42" s="76">
        <v>44546</v>
      </c>
      <c r="K42" s="71" t="s">
        <v>542</v>
      </c>
      <c r="L42" s="72" t="s">
        <v>553</v>
      </c>
      <c r="M42" s="77">
        <f t="shared" si="1"/>
        <v>2138</v>
      </c>
      <c r="N42" s="77">
        <f t="shared" si="1"/>
        <v>575</v>
      </c>
      <c r="O42" s="77">
        <v>1567.4000000000001</v>
      </c>
      <c r="P42" s="77">
        <v>4.4000000000000004</v>
      </c>
      <c r="Q42" s="77">
        <v>570.60000000000002</v>
      </c>
      <c r="R42" s="77">
        <v>570.60000000000002</v>
      </c>
    </row>
    <row r="43" ht="48">
      <c r="A43" s="71">
        <v>39</v>
      </c>
      <c r="B43" s="71" t="s">
        <v>554</v>
      </c>
      <c r="C43" s="71" t="s">
        <v>447</v>
      </c>
      <c r="D43" s="71" t="s">
        <v>17</v>
      </c>
      <c r="E43" s="71" t="s">
        <v>440</v>
      </c>
      <c r="F43" s="71" t="s">
        <v>475</v>
      </c>
      <c r="G43" s="71" t="s">
        <v>476</v>
      </c>
      <c r="H43" s="71" t="s">
        <v>498</v>
      </c>
      <c r="I43" s="76">
        <v>50404</v>
      </c>
      <c r="J43" s="76">
        <v>44853</v>
      </c>
      <c r="K43" s="71" t="s">
        <v>555</v>
      </c>
      <c r="L43" s="71" t="s">
        <v>556</v>
      </c>
      <c r="M43" s="77">
        <v>4.5499999999999998</v>
      </c>
      <c r="N43" s="77">
        <f t="shared" si="1"/>
        <v>0.37</v>
      </c>
      <c r="O43" s="77">
        <v>4.5499999999999998</v>
      </c>
      <c r="P43" s="77">
        <v>0.37</v>
      </c>
      <c r="Q43" s="77">
        <v>0</v>
      </c>
      <c r="R43" s="77">
        <v>0</v>
      </c>
    </row>
    <row r="44" ht="48">
      <c r="A44" s="71">
        <v>40</v>
      </c>
      <c r="B44" s="71" t="s">
        <v>557</v>
      </c>
      <c r="C44" s="71" t="s">
        <v>447</v>
      </c>
      <c r="D44" s="71" t="s">
        <v>17</v>
      </c>
      <c r="E44" s="71" t="s">
        <v>440</v>
      </c>
      <c r="F44" s="71" t="s">
        <v>475</v>
      </c>
      <c r="G44" s="71" t="s">
        <v>476</v>
      </c>
      <c r="H44" s="76" t="s">
        <v>532</v>
      </c>
      <c r="I44" s="76">
        <v>50365</v>
      </c>
      <c r="J44" s="76">
        <v>44892</v>
      </c>
      <c r="K44" s="71" t="s">
        <v>558</v>
      </c>
      <c r="L44" s="71" t="s">
        <v>559</v>
      </c>
      <c r="M44" s="77">
        <v>3.75</v>
      </c>
      <c r="N44" s="77">
        <f t="shared" si="1"/>
        <v>0.34999999999999998</v>
      </c>
      <c r="O44" s="77">
        <v>1.5</v>
      </c>
      <c r="P44" s="77">
        <v>0</v>
      </c>
      <c r="Q44" s="77">
        <v>2.25</v>
      </c>
      <c r="R44" s="77">
        <v>0.34999999999999998</v>
      </c>
    </row>
    <row r="45" ht="60">
      <c r="A45" s="71">
        <v>41</v>
      </c>
      <c r="B45" s="71" t="s">
        <v>560</v>
      </c>
      <c r="C45" s="71" t="s">
        <v>447</v>
      </c>
      <c r="D45" s="71" t="s">
        <v>17</v>
      </c>
      <c r="E45" s="71" t="s">
        <v>440</v>
      </c>
      <c r="F45" s="71" t="s">
        <v>475</v>
      </c>
      <c r="G45" s="71" t="s">
        <v>476</v>
      </c>
      <c r="H45" s="76" t="s">
        <v>532</v>
      </c>
      <c r="I45" s="76">
        <v>48540</v>
      </c>
      <c r="J45" s="76">
        <v>44887</v>
      </c>
      <c r="K45" s="71" t="s">
        <v>561</v>
      </c>
      <c r="L45" s="71" t="s">
        <v>562</v>
      </c>
      <c r="M45" s="77">
        <v>3.8999999999999999</v>
      </c>
      <c r="N45" s="77">
        <f t="shared" si="1"/>
        <v>0.95199999999999996</v>
      </c>
      <c r="O45" s="77">
        <v>6.0000000000000001e-003</v>
      </c>
      <c r="P45" s="77">
        <v>1.e-003</v>
      </c>
      <c r="Q45" s="77">
        <v>3.8999999999999999</v>
      </c>
      <c r="R45" s="77">
        <v>0.95099999999999996</v>
      </c>
    </row>
    <row r="46" ht="36">
      <c r="A46" s="71">
        <v>42</v>
      </c>
      <c r="B46" s="71" t="s">
        <v>563</v>
      </c>
      <c r="C46" s="71" t="s">
        <v>447</v>
      </c>
      <c r="D46" s="71" t="s">
        <v>17</v>
      </c>
      <c r="E46" s="71" t="s">
        <v>564</v>
      </c>
      <c r="F46" s="71" t="s">
        <v>475</v>
      </c>
      <c r="G46" s="71" t="s">
        <v>476</v>
      </c>
      <c r="H46" s="71" t="s">
        <v>565</v>
      </c>
      <c r="I46" s="76">
        <v>50396</v>
      </c>
      <c r="J46" s="76">
        <v>44917</v>
      </c>
      <c r="K46" s="71" t="s">
        <v>566</v>
      </c>
      <c r="L46" s="71" t="s">
        <v>567</v>
      </c>
      <c r="M46" s="71">
        <f t="shared" si="1"/>
        <v>32.600000000000001</v>
      </c>
      <c r="N46" s="77">
        <f t="shared" si="1"/>
        <v>5</v>
      </c>
      <c r="O46" s="71">
        <v>7.5</v>
      </c>
      <c r="P46" s="77">
        <v>1</v>
      </c>
      <c r="Q46" s="71">
        <v>25.100000000000001</v>
      </c>
      <c r="R46" s="77">
        <v>4</v>
      </c>
    </row>
    <row r="47" ht="48">
      <c r="A47" s="71">
        <v>43</v>
      </c>
      <c r="B47" s="82" t="s">
        <v>568</v>
      </c>
      <c r="C47" s="82" t="s">
        <v>447</v>
      </c>
      <c r="D47" s="82" t="s">
        <v>17</v>
      </c>
      <c r="E47" s="82" t="s">
        <v>440</v>
      </c>
      <c r="F47" s="71" t="s">
        <v>475</v>
      </c>
      <c r="G47" s="71" t="s">
        <v>476</v>
      </c>
      <c r="H47" s="82" t="s">
        <v>498</v>
      </c>
      <c r="I47" s="83">
        <v>48577</v>
      </c>
      <c r="J47" s="83">
        <v>44963</v>
      </c>
      <c r="K47" s="82" t="s">
        <v>569</v>
      </c>
      <c r="L47" s="82" t="s">
        <v>570</v>
      </c>
      <c r="M47" s="77">
        <v>4876.6000000000004</v>
      </c>
      <c r="N47" s="77">
        <f t="shared" si="1"/>
        <v>680.20000000000005</v>
      </c>
      <c r="O47" s="77">
        <v>4876.6000000000004</v>
      </c>
      <c r="P47" s="77">
        <v>680.20000000000005</v>
      </c>
      <c r="Q47" s="77">
        <v>0</v>
      </c>
      <c r="R47" s="77">
        <v>0</v>
      </c>
    </row>
    <row r="48" ht="36">
      <c r="A48" s="71">
        <v>44</v>
      </c>
      <c r="B48" s="71" t="s">
        <v>571</v>
      </c>
      <c r="C48" s="71" t="s">
        <v>447</v>
      </c>
      <c r="D48" s="71" t="s">
        <v>17</v>
      </c>
      <c r="E48" s="71" t="s">
        <v>440</v>
      </c>
      <c r="F48" s="71" t="s">
        <v>475</v>
      </c>
      <c r="G48" s="71" t="s">
        <v>476</v>
      </c>
      <c r="H48" s="71" t="s">
        <v>498</v>
      </c>
      <c r="I48" s="76">
        <v>46752</v>
      </c>
      <c r="J48" s="76">
        <v>45049</v>
      </c>
      <c r="K48" s="71" t="s">
        <v>572</v>
      </c>
      <c r="L48" s="71" t="s">
        <v>534</v>
      </c>
      <c r="M48" s="77">
        <v>2</v>
      </c>
      <c r="N48" s="77">
        <f t="shared" si="1"/>
        <v>2</v>
      </c>
      <c r="O48" s="77">
        <v>2</v>
      </c>
      <c r="P48" s="77">
        <v>2</v>
      </c>
      <c r="Q48" s="77">
        <v>0</v>
      </c>
      <c r="R48" s="77">
        <v>0</v>
      </c>
    </row>
    <row r="49" ht="36">
      <c r="A49" s="71">
        <v>45</v>
      </c>
      <c r="B49" s="71" t="s">
        <v>573</v>
      </c>
      <c r="C49" s="71" t="s">
        <v>447</v>
      </c>
      <c r="D49" s="71" t="s">
        <v>17</v>
      </c>
      <c r="E49" s="71" t="s">
        <v>440</v>
      </c>
      <c r="F49" s="71" t="s">
        <v>475</v>
      </c>
      <c r="G49" s="71" t="s">
        <v>476</v>
      </c>
      <c r="H49" s="71" t="s">
        <v>498</v>
      </c>
      <c r="I49" s="76">
        <v>46752</v>
      </c>
      <c r="J49" s="76">
        <v>45049</v>
      </c>
      <c r="K49" s="71" t="s">
        <v>572</v>
      </c>
      <c r="L49" s="71" t="s">
        <v>534</v>
      </c>
      <c r="M49" s="77">
        <v>1.5</v>
      </c>
      <c r="N49" s="77">
        <f t="shared" si="1"/>
        <v>1.5</v>
      </c>
      <c r="O49" s="77">
        <v>1.5</v>
      </c>
      <c r="P49" s="77">
        <v>1.5</v>
      </c>
      <c r="Q49" s="77">
        <v>0</v>
      </c>
      <c r="R49" s="77">
        <v>0</v>
      </c>
    </row>
    <row r="50" ht="24">
      <c r="A50" s="71">
        <v>46</v>
      </c>
      <c r="B50" s="84" t="s">
        <v>574</v>
      </c>
      <c r="C50" s="71" t="s">
        <v>447</v>
      </c>
      <c r="D50" s="71" t="s">
        <v>17</v>
      </c>
      <c r="E50" s="72" t="s">
        <v>440</v>
      </c>
      <c r="F50" s="72" t="s">
        <v>475</v>
      </c>
      <c r="G50" s="72" t="s">
        <v>476</v>
      </c>
      <c r="H50" s="71" t="s">
        <v>498</v>
      </c>
      <c r="I50" s="76">
        <v>47345</v>
      </c>
      <c r="J50" s="76">
        <v>45153</v>
      </c>
      <c r="K50" s="72" t="s">
        <v>575</v>
      </c>
      <c r="L50" s="72" t="s">
        <v>576</v>
      </c>
      <c r="M50" s="77">
        <f t="shared" si="1"/>
        <v>2.2400000000000002</v>
      </c>
      <c r="N50" s="77">
        <f t="shared" si="1"/>
        <v>0.72299999999999998</v>
      </c>
      <c r="O50" s="77">
        <v>2.2400000000000002</v>
      </c>
      <c r="P50" s="77">
        <v>0.72299999999999998</v>
      </c>
      <c r="Q50" s="77">
        <v>0</v>
      </c>
      <c r="R50" s="77">
        <v>0</v>
      </c>
    </row>
    <row r="51" ht="36">
      <c r="A51" s="71">
        <v>47</v>
      </c>
      <c r="B51" s="84" t="s">
        <v>577</v>
      </c>
      <c r="C51" s="84" t="s">
        <v>447</v>
      </c>
      <c r="D51" s="71" t="s">
        <v>17</v>
      </c>
      <c r="E51" s="84" t="s">
        <v>440</v>
      </c>
      <c r="F51" s="84" t="s">
        <v>475</v>
      </c>
      <c r="G51" s="84" t="s">
        <v>476</v>
      </c>
      <c r="H51" s="71" t="s">
        <v>498</v>
      </c>
      <c r="I51" s="80">
        <v>54332</v>
      </c>
      <c r="J51" s="80">
        <v>45200</v>
      </c>
      <c r="K51" s="84" t="s">
        <v>479</v>
      </c>
      <c r="L51" s="84" t="s">
        <v>480</v>
      </c>
      <c r="M51" s="77">
        <f t="shared" si="1"/>
        <v>150</v>
      </c>
      <c r="N51" s="77">
        <f t="shared" si="1"/>
        <v>0</v>
      </c>
      <c r="O51" s="84">
        <v>150</v>
      </c>
      <c r="P51" s="77">
        <v>0</v>
      </c>
      <c r="Q51" s="77">
        <v>0</v>
      </c>
      <c r="R51" s="77">
        <v>0</v>
      </c>
    </row>
    <row r="52" ht="48">
      <c r="A52" s="71">
        <v>48</v>
      </c>
      <c r="B52" s="72" t="s">
        <v>578</v>
      </c>
      <c r="C52" s="71" t="s">
        <v>447</v>
      </c>
      <c r="D52" s="71" t="s">
        <v>17</v>
      </c>
      <c r="E52" s="72" t="s">
        <v>495</v>
      </c>
      <c r="F52" s="72" t="s">
        <v>475</v>
      </c>
      <c r="G52" s="72" t="s">
        <v>579</v>
      </c>
      <c r="H52" s="71" t="s">
        <v>498</v>
      </c>
      <c r="I52" s="80">
        <v>54362</v>
      </c>
      <c r="J52" s="80">
        <v>45230</v>
      </c>
      <c r="K52" s="72" t="s">
        <v>580</v>
      </c>
      <c r="L52" s="72" t="s">
        <v>581</v>
      </c>
      <c r="M52" s="77">
        <f t="shared" si="1"/>
        <v>3243.0999999999999</v>
      </c>
      <c r="N52" s="77">
        <f t="shared" si="1"/>
        <v>0</v>
      </c>
      <c r="O52" s="77">
        <v>3243.0999999999999</v>
      </c>
      <c r="P52" s="77">
        <v>0</v>
      </c>
      <c r="Q52" s="77">
        <v>0</v>
      </c>
      <c r="R52" s="77">
        <v>0</v>
      </c>
    </row>
    <row r="53" ht="48">
      <c r="A53" s="71">
        <v>49</v>
      </c>
      <c r="B53" s="82" t="s">
        <v>554</v>
      </c>
      <c r="C53" s="71" t="s">
        <v>447</v>
      </c>
      <c r="D53" s="71" t="s">
        <v>17</v>
      </c>
      <c r="E53" s="71" t="s">
        <v>440</v>
      </c>
      <c r="F53" s="71" t="s">
        <v>475</v>
      </c>
      <c r="G53" s="71" t="s">
        <v>476</v>
      </c>
      <c r="H53" s="71" t="s">
        <v>582</v>
      </c>
      <c r="I53" s="83">
        <v>47117</v>
      </c>
      <c r="J53" s="80">
        <v>45251</v>
      </c>
      <c r="K53" s="71" t="s">
        <v>555</v>
      </c>
      <c r="L53" s="71" t="s">
        <v>583</v>
      </c>
      <c r="M53" s="77">
        <f t="shared" si="1"/>
        <v>18.25</v>
      </c>
      <c r="N53" s="77">
        <f t="shared" si="1"/>
        <v>0</v>
      </c>
      <c r="O53" s="71">
        <v>3.25</v>
      </c>
      <c r="P53" s="77">
        <v>0</v>
      </c>
      <c r="Q53" s="85">
        <v>15</v>
      </c>
      <c r="R53" s="77">
        <v>0</v>
      </c>
    </row>
    <row r="54" ht="48">
      <c r="A54" s="71">
        <v>50</v>
      </c>
      <c r="B54" s="72" t="s">
        <v>584</v>
      </c>
      <c r="C54" s="71" t="s">
        <v>447</v>
      </c>
      <c r="D54" s="71" t="s">
        <v>17</v>
      </c>
      <c r="E54" s="72" t="s">
        <v>495</v>
      </c>
      <c r="F54" s="72" t="s">
        <v>475</v>
      </c>
      <c r="G54" s="72" t="s">
        <v>579</v>
      </c>
      <c r="H54" s="71" t="s">
        <v>498</v>
      </c>
      <c r="I54" s="80">
        <v>54391</v>
      </c>
      <c r="J54" s="80">
        <v>45259</v>
      </c>
      <c r="K54" s="72" t="s">
        <v>580</v>
      </c>
      <c r="L54" s="72" t="s">
        <v>581</v>
      </c>
      <c r="M54" s="77">
        <f t="shared" si="1"/>
        <v>3488.250693</v>
      </c>
      <c r="N54" s="77">
        <f t="shared" si="1"/>
        <v>0</v>
      </c>
      <c r="O54" s="77">
        <v>3488.250693</v>
      </c>
      <c r="P54" s="77">
        <v>0</v>
      </c>
      <c r="Q54" s="77">
        <v>0</v>
      </c>
      <c r="R54" s="77">
        <v>0</v>
      </c>
    </row>
    <row r="55" ht="48">
      <c r="A55" s="71">
        <v>51</v>
      </c>
      <c r="B55" s="72" t="s">
        <v>585</v>
      </c>
      <c r="C55" s="82" t="s">
        <v>447</v>
      </c>
      <c r="D55" s="71" t="s">
        <v>17</v>
      </c>
      <c r="E55" s="82" t="s">
        <v>564</v>
      </c>
      <c r="F55" s="82" t="s">
        <v>475</v>
      </c>
      <c r="G55" s="82" t="s">
        <v>476</v>
      </c>
      <c r="H55" s="71" t="s">
        <v>565</v>
      </c>
      <c r="I55" s="83">
        <v>50404</v>
      </c>
      <c r="J55" s="83">
        <v>45244</v>
      </c>
      <c r="K55" s="82" t="s">
        <v>566</v>
      </c>
      <c r="L55" s="72" t="s">
        <v>586</v>
      </c>
      <c r="M55" s="77">
        <f t="shared" si="1"/>
        <v>1.2749999999999999</v>
      </c>
      <c r="N55" s="77">
        <f t="shared" si="1"/>
        <v>0.10000000000000001</v>
      </c>
      <c r="O55" s="77">
        <v>1.2749999999999999</v>
      </c>
      <c r="P55" s="77">
        <v>0.10000000000000001</v>
      </c>
      <c r="Q55" s="77">
        <v>0</v>
      </c>
      <c r="R55" s="77">
        <v>0</v>
      </c>
    </row>
    <row r="56" ht="57" customHeight="1">
      <c r="A56" s="71">
        <v>52</v>
      </c>
      <c r="B56" s="72" t="s">
        <v>587</v>
      </c>
      <c r="C56" s="82" t="s">
        <v>447</v>
      </c>
      <c r="D56" s="71" t="s">
        <v>17</v>
      </c>
      <c r="E56" s="82" t="s">
        <v>564</v>
      </c>
      <c r="F56" s="82" t="s">
        <v>475</v>
      </c>
      <c r="G56" s="82" t="s">
        <v>476</v>
      </c>
      <c r="H56" s="71" t="s">
        <v>565</v>
      </c>
      <c r="I56" s="83">
        <v>50405</v>
      </c>
      <c r="J56" s="83">
        <v>45244</v>
      </c>
      <c r="K56" s="82" t="s">
        <v>558</v>
      </c>
      <c r="L56" s="72" t="s">
        <v>586</v>
      </c>
      <c r="M56" s="77">
        <f t="shared" si="1"/>
        <v>6</v>
      </c>
      <c r="N56" s="77">
        <f t="shared" si="1"/>
        <v>1.3999999999999999</v>
      </c>
      <c r="O56" s="77">
        <v>3</v>
      </c>
      <c r="P56" s="77">
        <v>0.90000000000000002</v>
      </c>
      <c r="Q56" s="77">
        <v>3</v>
      </c>
      <c r="R56" s="77">
        <v>0.5</v>
      </c>
    </row>
    <row r="57" ht="48">
      <c r="A57" s="71">
        <v>53</v>
      </c>
      <c r="B57" s="86" t="s">
        <v>588</v>
      </c>
      <c r="C57" s="82" t="s">
        <v>447</v>
      </c>
      <c r="D57" s="71" t="s">
        <v>17</v>
      </c>
      <c r="E57" s="82" t="s">
        <v>564</v>
      </c>
      <c r="F57" s="82" t="s">
        <v>475</v>
      </c>
      <c r="G57" s="82" t="s">
        <v>476</v>
      </c>
      <c r="H57" s="71" t="s">
        <v>565</v>
      </c>
      <c r="I57" s="83">
        <v>50404</v>
      </c>
      <c r="J57" s="83">
        <v>45278</v>
      </c>
      <c r="K57" s="82" t="s">
        <v>566</v>
      </c>
      <c r="L57" s="72" t="s">
        <v>589</v>
      </c>
      <c r="M57" s="71">
        <f t="shared" si="1"/>
        <v>1.29</v>
      </c>
      <c r="N57" s="77">
        <f t="shared" si="1"/>
        <v>0.10000000000000001</v>
      </c>
      <c r="O57" s="82">
        <v>1.29</v>
      </c>
      <c r="P57" s="77">
        <v>0.10000000000000001</v>
      </c>
      <c r="Q57" s="77">
        <v>0</v>
      </c>
      <c r="R57" s="77">
        <v>0</v>
      </c>
    </row>
    <row r="58" ht="60.75" customHeight="1">
      <c r="A58" s="71">
        <v>54</v>
      </c>
      <c r="B58" s="72" t="s">
        <v>590</v>
      </c>
      <c r="C58" s="82" t="s">
        <v>447</v>
      </c>
      <c r="D58" s="71" t="s">
        <v>17</v>
      </c>
      <c r="E58" s="82" t="s">
        <v>564</v>
      </c>
      <c r="F58" s="82" t="s">
        <v>475</v>
      </c>
      <c r="G58" s="82" t="s">
        <v>476</v>
      </c>
      <c r="H58" s="71" t="s">
        <v>565</v>
      </c>
      <c r="I58" s="83">
        <v>50405</v>
      </c>
      <c r="J58" s="83">
        <v>45259</v>
      </c>
      <c r="K58" s="82" t="s">
        <v>558</v>
      </c>
      <c r="L58" s="77" t="s">
        <v>589</v>
      </c>
      <c r="M58" s="85">
        <f t="shared" si="1"/>
        <v>2.5750000000000002</v>
      </c>
      <c r="N58" s="77">
        <f t="shared" si="1"/>
        <v>0.125</v>
      </c>
      <c r="O58" s="82">
        <v>0.69999999999999996</v>
      </c>
      <c r="P58" s="77">
        <v>0</v>
      </c>
      <c r="Q58" s="77">
        <v>1.875</v>
      </c>
      <c r="R58" s="77">
        <v>0.125</v>
      </c>
    </row>
    <row r="59" ht="48">
      <c r="A59" s="71">
        <v>55</v>
      </c>
      <c r="B59" s="82" t="s">
        <v>591</v>
      </c>
      <c r="C59" s="82" t="s">
        <v>447</v>
      </c>
      <c r="D59" s="71" t="s">
        <v>17</v>
      </c>
      <c r="E59" s="72" t="s">
        <v>440</v>
      </c>
      <c r="F59" s="72" t="s">
        <v>475</v>
      </c>
      <c r="G59" s="72" t="s">
        <v>476</v>
      </c>
      <c r="H59" s="71" t="s">
        <v>582</v>
      </c>
      <c r="I59" s="83">
        <v>50769</v>
      </c>
      <c r="J59" s="80">
        <v>45288</v>
      </c>
      <c r="K59" s="71" t="s">
        <v>555</v>
      </c>
      <c r="L59" s="77" t="s">
        <v>589</v>
      </c>
      <c r="M59" s="82">
        <v>3.3500000000000001</v>
      </c>
      <c r="N59" s="77">
        <f t="shared" si="1"/>
        <v>0</v>
      </c>
      <c r="O59" s="82">
        <v>2.25</v>
      </c>
      <c r="P59" s="77">
        <v>0</v>
      </c>
      <c r="Q59" s="82">
        <v>1.1000000000000001</v>
      </c>
      <c r="R59" s="77">
        <v>0</v>
      </c>
    </row>
    <row r="60" ht="48">
      <c r="A60" s="71">
        <v>56</v>
      </c>
      <c r="B60" s="72" t="s">
        <v>592</v>
      </c>
      <c r="C60" s="71" t="s">
        <v>447</v>
      </c>
      <c r="D60" s="71" t="s">
        <v>17</v>
      </c>
      <c r="E60" s="72" t="s">
        <v>495</v>
      </c>
      <c r="F60" s="72" t="s">
        <v>475</v>
      </c>
      <c r="G60" s="72" t="s">
        <v>579</v>
      </c>
      <c r="H60" s="71" t="s">
        <v>498</v>
      </c>
      <c r="I60" s="80">
        <v>54421</v>
      </c>
      <c r="J60" s="80">
        <v>45289</v>
      </c>
      <c r="K60" s="72" t="s">
        <v>580</v>
      </c>
      <c r="L60" s="72" t="s">
        <v>593</v>
      </c>
      <c r="M60" s="77">
        <f t="shared" si="1"/>
        <v>629.98379999999997</v>
      </c>
      <c r="N60" s="77">
        <f t="shared" si="1"/>
        <v>0</v>
      </c>
      <c r="O60" s="77">
        <v>629.98379999999997</v>
      </c>
      <c r="P60" s="77">
        <v>0</v>
      </c>
      <c r="Q60" s="77">
        <v>0</v>
      </c>
      <c r="R60" s="77">
        <v>0</v>
      </c>
    </row>
    <row r="61" ht="48">
      <c r="A61" s="71">
        <v>57</v>
      </c>
      <c r="B61" s="72" t="s">
        <v>594</v>
      </c>
      <c r="C61" s="71" t="s">
        <v>447</v>
      </c>
      <c r="D61" s="71" t="s">
        <v>17</v>
      </c>
      <c r="E61" s="72" t="s">
        <v>495</v>
      </c>
      <c r="F61" s="72" t="s">
        <v>475</v>
      </c>
      <c r="G61" s="72" t="s">
        <v>579</v>
      </c>
      <c r="H61" s="71" t="s">
        <v>498</v>
      </c>
      <c r="I61" s="80">
        <v>54421</v>
      </c>
      <c r="J61" s="80">
        <v>45289</v>
      </c>
      <c r="K61" s="72" t="s">
        <v>580</v>
      </c>
      <c r="L61" s="72" t="s">
        <v>593</v>
      </c>
      <c r="M61" s="77">
        <f t="shared" si="1"/>
        <v>389.74937</v>
      </c>
      <c r="N61" s="77">
        <f t="shared" si="1"/>
        <v>0</v>
      </c>
      <c r="O61" s="77">
        <v>389.74937</v>
      </c>
      <c r="P61" s="77">
        <v>0</v>
      </c>
      <c r="Q61" s="77">
        <v>0</v>
      </c>
      <c r="R61" s="77">
        <v>0</v>
      </c>
    </row>
    <row r="62" ht="48">
      <c r="A62" s="71">
        <v>58</v>
      </c>
      <c r="B62" s="72" t="s">
        <v>595</v>
      </c>
      <c r="C62" s="71" t="s">
        <v>447</v>
      </c>
      <c r="D62" s="71" t="s">
        <v>17</v>
      </c>
      <c r="E62" s="72" t="s">
        <v>495</v>
      </c>
      <c r="F62" s="72" t="s">
        <v>475</v>
      </c>
      <c r="G62" s="72" t="s">
        <v>579</v>
      </c>
      <c r="H62" s="71" t="s">
        <v>498</v>
      </c>
      <c r="I62" s="80">
        <v>54157</v>
      </c>
      <c r="J62" s="80">
        <v>45391</v>
      </c>
      <c r="K62" s="72" t="s">
        <v>580</v>
      </c>
      <c r="L62" s="72" t="s">
        <v>581</v>
      </c>
      <c r="M62" s="77">
        <f t="shared" si="1"/>
        <v>829</v>
      </c>
      <c r="N62" s="77">
        <f t="shared" si="1"/>
        <v>0</v>
      </c>
      <c r="O62" s="77">
        <v>829</v>
      </c>
      <c r="P62" s="77">
        <v>0</v>
      </c>
      <c r="Q62" s="77">
        <v>0</v>
      </c>
      <c r="R62" s="77">
        <v>0</v>
      </c>
    </row>
    <row r="63" ht="48">
      <c r="A63" s="71">
        <v>59</v>
      </c>
      <c r="B63" s="72" t="s">
        <v>596</v>
      </c>
      <c r="C63" s="71" t="s">
        <v>447</v>
      </c>
      <c r="D63" s="71" t="s">
        <v>17</v>
      </c>
      <c r="E63" s="72" t="s">
        <v>495</v>
      </c>
      <c r="F63" s="72" t="s">
        <v>475</v>
      </c>
      <c r="G63" s="72" t="s">
        <v>579</v>
      </c>
      <c r="H63" s="71" t="s">
        <v>498</v>
      </c>
      <c r="I63" s="80">
        <v>54573</v>
      </c>
      <c r="J63" s="80">
        <v>45442</v>
      </c>
      <c r="K63" s="72" t="s">
        <v>580</v>
      </c>
      <c r="L63" s="72" t="s">
        <v>593</v>
      </c>
      <c r="M63" s="77">
        <f t="shared" si="1"/>
        <v>573.5</v>
      </c>
      <c r="N63" s="77">
        <f t="shared" si="1"/>
        <v>0</v>
      </c>
      <c r="O63" s="77">
        <v>573.5</v>
      </c>
      <c r="P63" s="77">
        <v>0</v>
      </c>
      <c r="Q63" s="77">
        <v>0</v>
      </c>
      <c r="R63" s="77">
        <v>0</v>
      </c>
    </row>
    <row r="64" ht="24">
      <c r="A64" s="71">
        <v>60</v>
      </c>
      <c r="B64" s="71" t="s">
        <v>597</v>
      </c>
      <c r="C64" s="71" t="s">
        <v>447</v>
      </c>
      <c r="D64" s="71" t="s">
        <v>17</v>
      </c>
      <c r="E64" s="72" t="s">
        <v>440</v>
      </c>
      <c r="F64" s="71" t="s">
        <v>441</v>
      </c>
      <c r="G64" s="71" t="s">
        <v>457</v>
      </c>
      <c r="H64" s="71" t="s">
        <v>498</v>
      </c>
      <c r="I64" s="76">
        <v>56400</v>
      </c>
      <c r="J64" s="76">
        <v>45443</v>
      </c>
      <c r="K64" s="71" t="s">
        <v>449</v>
      </c>
      <c r="L64" s="71" t="s">
        <v>598</v>
      </c>
      <c r="M64" s="77">
        <f t="shared" si="1"/>
        <v>110</v>
      </c>
      <c r="N64" s="77">
        <f t="shared" si="1"/>
        <v>0</v>
      </c>
      <c r="O64" s="77">
        <v>110</v>
      </c>
      <c r="P64" s="77">
        <v>0</v>
      </c>
      <c r="Q64" s="77">
        <v>0</v>
      </c>
      <c r="R64" s="77">
        <v>0</v>
      </c>
    </row>
    <row r="65" ht="51">
      <c r="A65" s="71">
        <v>61</v>
      </c>
      <c r="B65" s="71" t="s">
        <v>599</v>
      </c>
      <c r="C65" s="71" t="s">
        <v>447</v>
      </c>
      <c r="D65" s="71" t="s">
        <v>17</v>
      </c>
      <c r="E65" s="72" t="s">
        <v>440</v>
      </c>
      <c r="F65" s="71" t="s">
        <v>475</v>
      </c>
      <c r="G65" s="71" t="s">
        <v>476</v>
      </c>
      <c r="H65" s="71" t="s">
        <v>498</v>
      </c>
      <c r="I65" s="76">
        <v>48944</v>
      </c>
      <c r="J65" s="76">
        <v>45460</v>
      </c>
      <c r="K65" s="82" t="s">
        <v>569</v>
      </c>
      <c r="L65" s="82" t="s">
        <v>570</v>
      </c>
      <c r="M65" s="77">
        <f t="shared" si="1"/>
        <v>623.39999999999998</v>
      </c>
      <c r="N65" s="77">
        <f t="shared" si="1"/>
        <v>0</v>
      </c>
      <c r="O65" s="77">
        <v>623.39999999999998</v>
      </c>
      <c r="P65" s="77">
        <v>0</v>
      </c>
      <c r="Q65" s="77">
        <v>0</v>
      </c>
      <c r="R65" s="77">
        <v>0</v>
      </c>
    </row>
    <row r="66" ht="51">
      <c r="A66" s="71">
        <v>62</v>
      </c>
      <c r="B66" s="82" t="s">
        <v>554</v>
      </c>
      <c r="C66" s="71" t="s">
        <v>447</v>
      </c>
      <c r="D66" s="71" t="s">
        <v>17</v>
      </c>
      <c r="E66" s="71" t="s">
        <v>440</v>
      </c>
      <c r="F66" s="71" t="s">
        <v>475</v>
      </c>
      <c r="G66" s="71" t="s">
        <v>476</v>
      </c>
      <c r="H66" s="71" t="s">
        <v>582</v>
      </c>
      <c r="I66" s="83">
        <v>51134</v>
      </c>
      <c r="J66" s="83">
        <v>45650</v>
      </c>
      <c r="K66" s="71" t="s">
        <v>555</v>
      </c>
      <c r="L66" s="71" t="s">
        <v>556</v>
      </c>
      <c r="M66" s="77">
        <f t="shared" si="1"/>
        <v>8.0000000000000002e-002</v>
      </c>
      <c r="N66" s="77">
        <f t="shared" si="1"/>
        <v>0</v>
      </c>
      <c r="O66" s="87">
        <v>8.0000000000000002e-002</v>
      </c>
      <c r="P66" s="77">
        <v>0</v>
      </c>
      <c r="Q66" s="77">
        <v>0</v>
      </c>
      <c r="R66" s="77">
        <v>0</v>
      </c>
    </row>
    <row r="67" ht="12.75" customHeight="1">
      <c r="A67" s="73" t="s">
        <v>50</v>
      </c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5"/>
    </row>
    <row r="68" ht="25.5">
      <c r="A68" s="71">
        <v>1</v>
      </c>
      <c r="B68" s="72" t="s">
        <v>600</v>
      </c>
      <c r="C68" s="71" t="s">
        <v>447</v>
      </c>
      <c r="D68" s="88" t="s">
        <v>601</v>
      </c>
      <c r="E68" s="72" t="s">
        <v>495</v>
      </c>
      <c r="F68" s="72" t="s">
        <v>441</v>
      </c>
      <c r="G68" s="72" t="s">
        <v>448</v>
      </c>
      <c r="H68" s="72" t="s">
        <v>602</v>
      </c>
      <c r="I68" s="72" t="s">
        <v>603</v>
      </c>
      <c r="J68" s="72" t="s">
        <v>31</v>
      </c>
      <c r="K68" s="72" t="s">
        <v>509</v>
      </c>
      <c r="L68" s="72" t="s">
        <v>604</v>
      </c>
      <c r="M68" s="77">
        <f t="shared" si="1"/>
        <v>11202</v>
      </c>
      <c r="N68" s="89" t="s">
        <v>31</v>
      </c>
      <c r="O68" s="77">
        <v>5832</v>
      </c>
      <c r="P68" s="77" t="s">
        <v>31</v>
      </c>
      <c r="Q68" s="77">
        <v>5370</v>
      </c>
      <c r="R68" s="77">
        <v>0</v>
      </c>
      <c r="T68" s="81"/>
    </row>
    <row r="69" ht="38.25">
      <c r="A69" s="71">
        <v>2</v>
      </c>
      <c r="B69" s="72" t="s">
        <v>605</v>
      </c>
      <c r="C69" s="71" t="s">
        <v>447</v>
      </c>
      <c r="D69" s="88" t="s">
        <v>601</v>
      </c>
      <c r="E69" s="72" t="s">
        <v>468</v>
      </c>
      <c r="F69" s="72" t="s">
        <v>441</v>
      </c>
      <c r="G69" s="72" t="s">
        <v>541</v>
      </c>
      <c r="H69" s="72" t="s">
        <v>31</v>
      </c>
      <c r="I69" s="72" t="s">
        <v>114</v>
      </c>
      <c r="J69" s="72" t="s">
        <v>31</v>
      </c>
      <c r="K69" s="90" t="s">
        <v>606</v>
      </c>
      <c r="L69" s="72" t="s">
        <v>114</v>
      </c>
      <c r="M69" s="77">
        <f t="shared" si="1"/>
        <v>17068.453000000001</v>
      </c>
      <c r="N69" s="89" t="s">
        <v>31</v>
      </c>
      <c r="O69" s="77">
        <v>10973.733</v>
      </c>
      <c r="P69" s="77" t="s">
        <v>31</v>
      </c>
      <c r="Q69" s="77">
        <v>6094.7200000000003</v>
      </c>
      <c r="R69" s="77">
        <v>0</v>
      </c>
    </row>
    <row r="70" ht="38.25">
      <c r="A70" s="71">
        <v>3</v>
      </c>
      <c r="B70" s="72" t="s">
        <v>607</v>
      </c>
      <c r="C70" s="71" t="s">
        <v>447</v>
      </c>
      <c r="D70" s="88" t="s">
        <v>601</v>
      </c>
      <c r="E70" s="72" t="s">
        <v>495</v>
      </c>
      <c r="F70" s="72" t="s">
        <v>441</v>
      </c>
      <c r="G70" s="72" t="s">
        <v>463</v>
      </c>
      <c r="H70" s="72" t="s">
        <v>31</v>
      </c>
      <c r="I70" s="72" t="s">
        <v>114</v>
      </c>
      <c r="J70" s="72" t="s">
        <v>31</v>
      </c>
      <c r="K70" s="72" t="s">
        <v>608</v>
      </c>
      <c r="L70" s="72" t="s">
        <v>114</v>
      </c>
      <c r="M70" s="77">
        <v>1500</v>
      </c>
      <c r="N70" s="89" t="s">
        <v>31</v>
      </c>
      <c r="O70" s="77" t="s">
        <v>114</v>
      </c>
      <c r="P70" s="77" t="s">
        <v>31</v>
      </c>
      <c r="Q70" s="77" t="s">
        <v>114</v>
      </c>
      <c r="R70" s="77" t="s">
        <v>31</v>
      </c>
      <c r="S70" s="81"/>
      <c r="U70" s="81"/>
    </row>
    <row r="71" ht="40.5" customHeight="1">
      <c r="A71" s="71">
        <v>4</v>
      </c>
      <c r="B71" s="72" t="s">
        <v>609</v>
      </c>
      <c r="C71" s="71" t="s">
        <v>508</v>
      </c>
      <c r="D71" s="88" t="s">
        <v>601</v>
      </c>
      <c r="E71" s="72" t="s">
        <v>495</v>
      </c>
      <c r="F71" s="72" t="s">
        <v>441</v>
      </c>
      <c r="G71" s="72" t="s">
        <v>463</v>
      </c>
      <c r="H71" s="72" t="s">
        <v>610</v>
      </c>
      <c r="I71" s="72" t="s">
        <v>611</v>
      </c>
      <c r="J71" s="72" t="s">
        <v>31</v>
      </c>
      <c r="K71" s="72" t="s">
        <v>608</v>
      </c>
      <c r="L71" s="72" t="s">
        <v>612</v>
      </c>
      <c r="M71" s="77">
        <f>SUM(O71+Q71)</f>
        <v>1599.982659</v>
      </c>
      <c r="N71" s="89" t="s">
        <v>31</v>
      </c>
      <c r="O71" s="77">
        <v>1409.982659</v>
      </c>
      <c r="P71" s="77" t="s">
        <v>31</v>
      </c>
      <c r="Q71" s="77">
        <v>190</v>
      </c>
      <c r="R71" s="77">
        <v>0</v>
      </c>
      <c r="T71" s="81"/>
    </row>
    <row r="72" ht="38.25">
      <c r="A72" s="71">
        <v>5</v>
      </c>
      <c r="B72" s="72" t="s">
        <v>613</v>
      </c>
      <c r="C72" s="71" t="s">
        <v>447</v>
      </c>
      <c r="D72" s="88" t="s">
        <v>601</v>
      </c>
      <c r="E72" s="72" t="s">
        <v>495</v>
      </c>
      <c r="F72" s="72" t="s">
        <v>441</v>
      </c>
      <c r="G72" s="72" t="s">
        <v>463</v>
      </c>
      <c r="H72" s="72" t="s">
        <v>31</v>
      </c>
      <c r="I72" s="72" t="s">
        <v>114</v>
      </c>
      <c r="J72" s="72" t="s">
        <v>31</v>
      </c>
      <c r="K72" s="72" t="s">
        <v>608</v>
      </c>
      <c r="L72" s="72" t="s">
        <v>114</v>
      </c>
      <c r="M72" s="77">
        <v>1000</v>
      </c>
      <c r="N72" s="89" t="s">
        <v>31</v>
      </c>
      <c r="O72" s="77" t="s">
        <v>114</v>
      </c>
      <c r="P72" s="77" t="s">
        <v>31</v>
      </c>
      <c r="Q72" s="77" t="s">
        <v>114</v>
      </c>
      <c r="R72" s="77" t="s">
        <v>31</v>
      </c>
      <c r="T72" s="81"/>
    </row>
    <row r="73" ht="38.25">
      <c r="A73" s="71">
        <v>6</v>
      </c>
      <c r="B73" s="72" t="s">
        <v>614</v>
      </c>
      <c r="C73" s="71" t="s">
        <v>447</v>
      </c>
      <c r="D73" s="88" t="s">
        <v>601</v>
      </c>
      <c r="E73" s="72" t="s">
        <v>495</v>
      </c>
      <c r="F73" s="72" t="s">
        <v>441</v>
      </c>
      <c r="G73" s="72" t="s">
        <v>463</v>
      </c>
      <c r="H73" s="72" t="s">
        <v>31</v>
      </c>
      <c r="I73" s="72" t="s">
        <v>114</v>
      </c>
      <c r="J73" s="72" t="s">
        <v>31</v>
      </c>
      <c r="K73" s="72" t="s">
        <v>608</v>
      </c>
      <c r="L73" s="72" t="s">
        <v>114</v>
      </c>
      <c r="M73" s="77">
        <v>350</v>
      </c>
      <c r="N73" s="89" t="s">
        <v>31</v>
      </c>
      <c r="O73" s="77" t="s">
        <v>114</v>
      </c>
      <c r="P73" s="77" t="s">
        <v>31</v>
      </c>
      <c r="Q73" s="77" t="s">
        <v>114</v>
      </c>
      <c r="R73" s="77" t="s">
        <v>31</v>
      </c>
    </row>
    <row r="74" ht="38.25">
      <c r="A74" s="71">
        <v>7</v>
      </c>
      <c r="B74" s="72" t="s">
        <v>615</v>
      </c>
      <c r="C74" s="71" t="s">
        <v>447</v>
      </c>
      <c r="D74" s="88" t="s">
        <v>601</v>
      </c>
      <c r="E74" s="72" t="s">
        <v>616</v>
      </c>
      <c r="F74" s="72" t="s">
        <v>496</v>
      </c>
      <c r="G74" s="72" t="s">
        <v>497</v>
      </c>
      <c r="H74" s="72" t="s">
        <v>31</v>
      </c>
      <c r="I74" s="72" t="s">
        <v>617</v>
      </c>
      <c r="J74" s="72" t="s">
        <v>31</v>
      </c>
      <c r="K74" s="72" t="s">
        <v>618</v>
      </c>
      <c r="L74" s="72" t="s">
        <v>114</v>
      </c>
      <c r="M74" s="77" t="s">
        <v>114</v>
      </c>
      <c r="N74" s="89" t="s">
        <v>31</v>
      </c>
      <c r="O74" s="77" t="s">
        <v>114</v>
      </c>
      <c r="P74" s="77" t="s">
        <v>31</v>
      </c>
      <c r="Q74" s="77" t="s">
        <v>114</v>
      </c>
      <c r="R74" s="77" t="s">
        <v>31</v>
      </c>
    </row>
    <row r="75" ht="25.5">
      <c r="A75" s="71">
        <v>8</v>
      </c>
      <c r="B75" s="82" t="s">
        <v>619</v>
      </c>
      <c r="C75" s="82" t="s">
        <v>447</v>
      </c>
      <c r="D75" s="88" t="s">
        <v>601</v>
      </c>
      <c r="E75" s="72" t="s">
        <v>440</v>
      </c>
      <c r="F75" s="72" t="s">
        <v>475</v>
      </c>
      <c r="G75" s="72" t="s">
        <v>476</v>
      </c>
      <c r="H75" s="72" t="s">
        <v>31</v>
      </c>
      <c r="I75" s="72" t="s">
        <v>114</v>
      </c>
      <c r="J75" s="72" t="s">
        <v>31</v>
      </c>
      <c r="K75" s="72" t="s">
        <v>444</v>
      </c>
      <c r="L75" s="72" t="s">
        <v>114</v>
      </c>
      <c r="M75" s="77">
        <v>58.134999999999998</v>
      </c>
      <c r="N75" s="89" t="s">
        <v>31</v>
      </c>
      <c r="O75" s="77" t="s">
        <v>114</v>
      </c>
      <c r="P75" s="77" t="s">
        <v>31</v>
      </c>
      <c r="Q75" s="77" t="s">
        <v>114</v>
      </c>
      <c r="R75" s="77" t="s">
        <v>31</v>
      </c>
    </row>
    <row r="76" ht="25.5">
      <c r="A76" s="71">
        <v>9</v>
      </c>
      <c r="B76" s="72" t="s">
        <v>620</v>
      </c>
      <c r="C76" s="71" t="s">
        <v>447</v>
      </c>
      <c r="D76" s="88" t="s">
        <v>601</v>
      </c>
      <c r="E76" s="72" t="s">
        <v>440</v>
      </c>
      <c r="F76" s="72" t="s">
        <v>441</v>
      </c>
      <c r="G76" s="72" t="s">
        <v>463</v>
      </c>
      <c r="H76" s="72" t="s">
        <v>31</v>
      </c>
      <c r="I76" s="72" t="s">
        <v>621</v>
      </c>
      <c r="J76" s="72" t="s">
        <v>31</v>
      </c>
      <c r="K76" s="72" t="s">
        <v>622</v>
      </c>
      <c r="L76" s="72" t="s">
        <v>114</v>
      </c>
      <c r="M76" s="77" t="s">
        <v>114</v>
      </c>
      <c r="N76" s="89" t="s">
        <v>31</v>
      </c>
      <c r="O76" s="77" t="s">
        <v>114</v>
      </c>
      <c r="P76" s="77" t="s">
        <v>31</v>
      </c>
      <c r="Q76" s="77" t="s">
        <v>114</v>
      </c>
      <c r="R76" s="77" t="s">
        <v>31</v>
      </c>
    </row>
    <row r="77" ht="38.25">
      <c r="A77" s="71">
        <v>10</v>
      </c>
      <c r="B77" s="84" t="s">
        <v>623</v>
      </c>
      <c r="C77" s="71" t="s">
        <v>447</v>
      </c>
      <c r="D77" s="88" t="s">
        <v>601</v>
      </c>
      <c r="E77" s="72" t="s">
        <v>440</v>
      </c>
      <c r="F77" s="72" t="s">
        <v>475</v>
      </c>
      <c r="G77" s="72" t="s">
        <v>476</v>
      </c>
      <c r="H77" s="72" t="s">
        <v>31</v>
      </c>
      <c r="I77" s="72" t="s">
        <v>114</v>
      </c>
      <c r="J77" s="72" t="s">
        <v>31</v>
      </c>
      <c r="K77" s="84" t="s">
        <v>624</v>
      </c>
      <c r="L77" s="72" t="s">
        <v>114</v>
      </c>
      <c r="M77" s="77">
        <v>15</v>
      </c>
      <c r="N77" s="89" t="s">
        <v>31</v>
      </c>
      <c r="O77" s="77" t="s">
        <v>114</v>
      </c>
      <c r="P77" s="77" t="s">
        <v>31</v>
      </c>
      <c r="Q77" s="77" t="s">
        <v>114</v>
      </c>
      <c r="R77" s="77" t="s">
        <v>31</v>
      </c>
    </row>
    <row r="78" ht="25.5">
      <c r="A78" s="71">
        <v>11</v>
      </c>
      <c r="B78" s="84" t="s">
        <v>625</v>
      </c>
      <c r="C78" s="71" t="s">
        <v>447</v>
      </c>
      <c r="D78" s="88" t="s">
        <v>601</v>
      </c>
      <c r="E78" s="72" t="s">
        <v>440</v>
      </c>
      <c r="F78" s="72" t="s">
        <v>475</v>
      </c>
      <c r="G78" s="72" t="s">
        <v>476</v>
      </c>
      <c r="H78" s="72" t="s">
        <v>31</v>
      </c>
      <c r="I78" s="72" t="s">
        <v>114</v>
      </c>
      <c r="J78" s="72" t="s">
        <v>31</v>
      </c>
      <c r="K78" s="84" t="s">
        <v>624</v>
      </c>
      <c r="L78" s="72" t="s">
        <v>114</v>
      </c>
      <c r="M78" s="77">
        <v>15</v>
      </c>
      <c r="N78" s="89" t="s">
        <v>31</v>
      </c>
      <c r="O78" s="77" t="s">
        <v>114</v>
      </c>
      <c r="P78" s="77" t="s">
        <v>31</v>
      </c>
      <c r="Q78" s="77" t="s">
        <v>114</v>
      </c>
      <c r="R78" s="77" t="s">
        <v>31</v>
      </c>
    </row>
    <row r="79" ht="25.5">
      <c r="A79" s="71">
        <v>12</v>
      </c>
      <c r="B79" s="84" t="s">
        <v>626</v>
      </c>
      <c r="C79" s="71" t="s">
        <v>447</v>
      </c>
      <c r="D79" s="88" t="s">
        <v>601</v>
      </c>
      <c r="E79" s="72" t="s">
        <v>440</v>
      </c>
      <c r="F79" s="72" t="s">
        <v>475</v>
      </c>
      <c r="G79" s="72" t="s">
        <v>476</v>
      </c>
      <c r="H79" s="72" t="s">
        <v>31</v>
      </c>
      <c r="I79" s="72" t="s">
        <v>114</v>
      </c>
      <c r="J79" s="72" t="s">
        <v>31</v>
      </c>
      <c r="K79" s="84" t="s">
        <v>624</v>
      </c>
      <c r="L79" s="72" t="s">
        <v>114</v>
      </c>
      <c r="M79" s="77">
        <v>15</v>
      </c>
      <c r="N79" s="89" t="s">
        <v>31</v>
      </c>
      <c r="O79" s="77" t="s">
        <v>114</v>
      </c>
      <c r="P79" s="77" t="s">
        <v>31</v>
      </c>
      <c r="Q79" s="77" t="s">
        <v>114</v>
      </c>
      <c r="R79" s="77" t="s">
        <v>31</v>
      </c>
    </row>
    <row r="80" ht="25.5">
      <c r="A80" s="71">
        <v>13</v>
      </c>
      <c r="B80" s="84" t="s">
        <v>627</v>
      </c>
      <c r="C80" s="71" t="s">
        <v>447</v>
      </c>
      <c r="D80" s="88" t="s">
        <v>601</v>
      </c>
      <c r="E80" s="72" t="s">
        <v>440</v>
      </c>
      <c r="F80" s="72" t="s">
        <v>475</v>
      </c>
      <c r="G80" s="72" t="s">
        <v>476</v>
      </c>
      <c r="H80" s="72" t="s">
        <v>31</v>
      </c>
      <c r="I80" s="72" t="s">
        <v>114</v>
      </c>
      <c r="J80" s="72" t="s">
        <v>31</v>
      </c>
      <c r="K80" s="84" t="s">
        <v>624</v>
      </c>
      <c r="L80" s="72" t="s">
        <v>114</v>
      </c>
      <c r="M80" s="77">
        <v>15</v>
      </c>
      <c r="N80" s="89" t="s">
        <v>31</v>
      </c>
      <c r="O80" s="77" t="s">
        <v>114</v>
      </c>
      <c r="P80" s="77" t="s">
        <v>31</v>
      </c>
      <c r="Q80" s="77" t="s">
        <v>114</v>
      </c>
      <c r="R80" s="77" t="s">
        <v>31</v>
      </c>
    </row>
    <row r="81" ht="25.5">
      <c r="A81" s="71">
        <v>14</v>
      </c>
      <c r="B81" s="84" t="s">
        <v>628</v>
      </c>
      <c r="C81" s="71" t="s">
        <v>447</v>
      </c>
      <c r="D81" s="88" t="s">
        <v>601</v>
      </c>
      <c r="E81" s="72" t="s">
        <v>440</v>
      </c>
      <c r="F81" s="72" t="s">
        <v>475</v>
      </c>
      <c r="G81" s="72" t="s">
        <v>476</v>
      </c>
      <c r="H81" s="72" t="s">
        <v>31</v>
      </c>
      <c r="I81" s="72" t="s">
        <v>114</v>
      </c>
      <c r="J81" s="72" t="s">
        <v>31</v>
      </c>
      <c r="K81" s="84" t="s">
        <v>624</v>
      </c>
      <c r="L81" s="72" t="s">
        <v>114</v>
      </c>
      <c r="M81" s="77">
        <v>15</v>
      </c>
      <c r="N81" s="89" t="s">
        <v>31</v>
      </c>
      <c r="O81" s="77" t="s">
        <v>114</v>
      </c>
      <c r="P81" s="77" t="s">
        <v>31</v>
      </c>
      <c r="Q81" s="77" t="s">
        <v>114</v>
      </c>
      <c r="R81" s="77" t="s">
        <v>31</v>
      </c>
    </row>
    <row r="82" ht="25.5">
      <c r="A82" s="71">
        <v>15</v>
      </c>
      <c r="B82" s="84" t="s">
        <v>629</v>
      </c>
      <c r="C82" s="71" t="s">
        <v>447</v>
      </c>
      <c r="D82" s="88" t="s">
        <v>601</v>
      </c>
      <c r="E82" s="72" t="s">
        <v>440</v>
      </c>
      <c r="F82" s="72" t="s">
        <v>475</v>
      </c>
      <c r="G82" s="72" t="s">
        <v>476</v>
      </c>
      <c r="H82" s="72" t="s">
        <v>31</v>
      </c>
      <c r="I82" s="72" t="s">
        <v>114</v>
      </c>
      <c r="J82" s="72" t="s">
        <v>31</v>
      </c>
      <c r="K82" s="84" t="s">
        <v>624</v>
      </c>
      <c r="L82" s="72" t="s">
        <v>114</v>
      </c>
      <c r="M82" s="77">
        <v>15</v>
      </c>
      <c r="N82" s="89" t="s">
        <v>31</v>
      </c>
      <c r="O82" s="77" t="s">
        <v>114</v>
      </c>
      <c r="P82" s="77" t="s">
        <v>31</v>
      </c>
      <c r="Q82" s="77" t="s">
        <v>114</v>
      </c>
      <c r="R82" s="77" t="s">
        <v>31</v>
      </c>
    </row>
    <row r="83" ht="25.5">
      <c r="A83" s="71">
        <v>16</v>
      </c>
      <c r="B83" s="84" t="s">
        <v>630</v>
      </c>
      <c r="C83" s="71" t="s">
        <v>447</v>
      </c>
      <c r="D83" s="88" t="s">
        <v>601</v>
      </c>
      <c r="E83" s="72" t="s">
        <v>440</v>
      </c>
      <c r="F83" s="72" t="s">
        <v>475</v>
      </c>
      <c r="G83" s="72" t="s">
        <v>476</v>
      </c>
      <c r="H83" s="72" t="s">
        <v>31</v>
      </c>
      <c r="I83" s="72" t="s">
        <v>114</v>
      </c>
      <c r="J83" s="72" t="s">
        <v>31</v>
      </c>
      <c r="K83" s="84" t="s">
        <v>624</v>
      </c>
      <c r="L83" s="72" t="s">
        <v>114</v>
      </c>
      <c r="M83" s="77">
        <v>5</v>
      </c>
      <c r="N83" s="89" t="s">
        <v>31</v>
      </c>
      <c r="O83" s="77" t="s">
        <v>114</v>
      </c>
      <c r="P83" s="77" t="s">
        <v>31</v>
      </c>
      <c r="Q83" s="77" t="s">
        <v>114</v>
      </c>
      <c r="R83" s="77" t="s">
        <v>31</v>
      </c>
    </row>
    <row r="84" ht="25.5">
      <c r="A84" s="71">
        <v>17</v>
      </c>
      <c r="B84" s="84" t="s">
        <v>631</v>
      </c>
      <c r="C84" s="71" t="s">
        <v>447</v>
      </c>
      <c r="D84" s="88" t="s">
        <v>601</v>
      </c>
      <c r="E84" s="72" t="s">
        <v>440</v>
      </c>
      <c r="F84" s="72" t="s">
        <v>475</v>
      </c>
      <c r="G84" s="72" t="s">
        <v>476</v>
      </c>
      <c r="H84" s="72" t="s">
        <v>31</v>
      </c>
      <c r="I84" s="72" t="s">
        <v>114</v>
      </c>
      <c r="J84" s="72" t="s">
        <v>31</v>
      </c>
      <c r="K84" s="84" t="s">
        <v>624</v>
      </c>
      <c r="L84" s="72" t="s">
        <v>114</v>
      </c>
      <c r="M84" s="77">
        <v>15</v>
      </c>
      <c r="N84" s="89" t="s">
        <v>31</v>
      </c>
      <c r="O84" s="77" t="s">
        <v>114</v>
      </c>
      <c r="P84" s="77" t="s">
        <v>31</v>
      </c>
      <c r="Q84" s="77" t="s">
        <v>114</v>
      </c>
      <c r="R84" s="77" t="s">
        <v>31</v>
      </c>
    </row>
    <row r="85" ht="25.5">
      <c r="A85" s="71">
        <v>18</v>
      </c>
      <c r="B85" s="84" t="s">
        <v>632</v>
      </c>
      <c r="C85" s="71" t="s">
        <v>447</v>
      </c>
      <c r="D85" s="88" t="s">
        <v>601</v>
      </c>
      <c r="E85" s="72" t="s">
        <v>440</v>
      </c>
      <c r="F85" s="72" t="s">
        <v>475</v>
      </c>
      <c r="G85" s="72" t="s">
        <v>476</v>
      </c>
      <c r="H85" s="72" t="s">
        <v>31</v>
      </c>
      <c r="I85" s="72" t="s">
        <v>114</v>
      </c>
      <c r="J85" s="72" t="s">
        <v>31</v>
      </c>
      <c r="K85" s="84" t="s">
        <v>624</v>
      </c>
      <c r="L85" s="72" t="s">
        <v>114</v>
      </c>
      <c r="M85" s="77">
        <v>15</v>
      </c>
      <c r="N85" s="89" t="s">
        <v>31</v>
      </c>
      <c r="O85" s="77" t="s">
        <v>114</v>
      </c>
      <c r="P85" s="77" t="s">
        <v>31</v>
      </c>
      <c r="Q85" s="77" t="s">
        <v>114</v>
      </c>
      <c r="R85" s="77" t="s">
        <v>31</v>
      </c>
    </row>
    <row r="86" ht="25.5">
      <c r="A86" s="71">
        <v>19</v>
      </c>
      <c r="B86" s="84" t="s">
        <v>633</v>
      </c>
      <c r="C86" s="71" t="s">
        <v>447</v>
      </c>
      <c r="D86" s="88" t="s">
        <v>601</v>
      </c>
      <c r="E86" s="72" t="s">
        <v>440</v>
      </c>
      <c r="F86" s="72" t="s">
        <v>475</v>
      </c>
      <c r="G86" s="72" t="s">
        <v>476</v>
      </c>
      <c r="H86" s="72" t="s">
        <v>31</v>
      </c>
      <c r="I86" s="72" t="s">
        <v>114</v>
      </c>
      <c r="J86" s="72" t="s">
        <v>31</v>
      </c>
      <c r="K86" s="84" t="s">
        <v>624</v>
      </c>
      <c r="L86" s="72" t="s">
        <v>114</v>
      </c>
      <c r="M86" s="77">
        <v>15</v>
      </c>
      <c r="N86" s="89" t="s">
        <v>31</v>
      </c>
      <c r="O86" s="77" t="s">
        <v>114</v>
      </c>
      <c r="P86" s="77" t="s">
        <v>31</v>
      </c>
      <c r="Q86" s="77" t="s">
        <v>114</v>
      </c>
      <c r="R86" s="77" t="s">
        <v>31</v>
      </c>
    </row>
    <row r="87" ht="25.5">
      <c r="A87" s="71">
        <v>20</v>
      </c>
      <c r="B87" s="84" t="s">
        <v>634</v>
      </c>
      <c r="C87" s="71" t="s">
        <v>447</v>
      </c>
      <c r="D87" s="88" t="s">
        <v>601</v>
      </c>
      <c r="E87" s="72" t="s">
        <v>440</v>
      </c>
      <c r="F87" s="72" t="s">
        <v>475</v>
      </c>
      <c r="G87" s="72" t="s">
        <v>476</v>
      </c>
      <c r="H87" s="72" t="s">
        <v>31</v>
      </c>
      <c r="I87" s="72" t="s">
        <v>114</v>
      </c>
      <c r="J87" s="72" t="s">
        <v>31</v>
      </c>
      <c r="K87" s="84" t="s">
        <v>624</v>
      </c>
      <c r="L87" s="72" t="s">
        <v>114</v>
      </c>
      <c r="M87" s="77">
        <v>13.5</v>
      </c>
      <c r="N87" s="89" t="s">
        <v>31</v>
      </c>
      <c r="O87" s="77" t="s">
        <v>114</v>
      </c>
      <c r="P87" s="77" t="s">
        <v>31</v>
      </c>
      <c r="Q87" s="77" t="s">
        <v>114</v>
      </c>
      <c r="R87" s="77" t="s">
        <v>31</v>
      </c>
    </row>
    <row r="88" ht="25.5">
      <c r="A88" s="71">
        <v>21</v>
      </c>
      <c r="B88" s="84" t="s">
        <v>635</v>
      </c>
      <c r="C88" s="71" t="s">
        <v>447</v>
      </c>
      <c r="D88" s="88" t="s">
        <v>601</v>
      </c>
      <c r="E88" s="72" t="s">
        <v>440</v>
      </c>
      <c r="F88" s="72" t="s">
        <v>475</v>
      </c>
      <c r="G88" s="72" t="s">
        <v>476</v>
      </c>
      <c r="H88" s="72" t="s">
        <v>31</v>
      </c>
      <c r="I88" s="72" t="s">
        <v>114</v>
      </c>
      <c r="J88" s="72" t="s">
        <v>31</v>
      </c>
      <c r="K88" s="84" t="s">
        <v>624</v>
      </c>
      <c r="L88" s="72" t="s">
        <v>114</v>
      </c>
      <c r="M88" s="77">
        <v>13.5</v>
      </c>
      <c r="N88" s="89" t="s">
        <v>31</v>
      </c>
      <c r="O88" s="77" t="s">
        <v>114</v>
      </c>
      <c r="P88" s="77" t="s">
        <v>31</v>
      </c>
      <c r="Q88" s="77" t="s">
        <v>114</v>
      </c>
      <c r="R88" s="77" t="s">
        <v>31</v>
      </c>
    </row>
    <row r="89" ht="25.5">
      <c r="A89" s="71">
        <v>22</v>
      </c>
      <c r="B89" s="84" t="s">
        <v>636</v>
      </c>
      <c r="C89" s="71" t="s">
        <v>447</v>
      </c>
      <c r="D89" s="88" t="s">
        <v>601</v>
      </c>
      <c r="E89" s="72" t="s">
        <v>440</v>
      </c>
      <c r="F89" s="72" t="s">
        <v>475</v>
      </c>
      <c r="G89" s="72" t="s">
        <v>476</v>
      </c>
      <c r="H89" s="72" t="s">
        <v>31</v>
      </c>
      <c r="I89" s="72" t="s">
        <v>114</v>
      </c>
      <c r="J89" s="72" t="s">
        <v>31</v>
      </c>
      <c r="K89" s="84" t="s">
        <v>624</v>
      </c>
      <c r="L89" s="72" t="s">
        <v>114</v>
      </c>
      <c r="M89" s="77">
        <v>6</v>
      </c>
      <c r="N89" s="89" t="s">
        <v>31</v>
      </c>
      <c r="O89" s="77" t="s">
        <v>114</v>
      </c>
      <c r="P89" s="77" t="s">
        <v>31</v>
      </c>
      <c r="Q89" s="77" t="s">
        <v>114</v>
      </c>
      <c r="R89" s="77" t="s">
        <v>31</v>
      </c>
    </row>
    <row r="90" ht="25.5">
      <c r="A90" s="71">
        <v>23</v>
      </c>
      <c r="B90" s="84" t="s">
        <v>637</v>
      </c>
      <c r="C90" s="71" t="s">
        <v>447</v>
      </c>
      <c r="D90" s="88" t="s">
        <v>601</v>
      </c>
      <c r="E90" s="72" t="s">
        <v>440</v>
      </c>
      <c r="F90" s="72" t="s">
        <v>475</v>
      </c>
      <c r="G90" s="72" t="s">
        <v>476</v>
      </c>
      <c r="H90" s="72" t="s">
        <v>31</v>
      </c>
      <c r="I90" s="72" t="s">
        <v>114</v>
      </c>
      <c r="J90" s="72" t="s">
        <v>31</v>
      </c>
      <c r="K90" s="84" t="s">
        <v>624</v>
      </c>
      <c r="L90" s="72" t="s">
        <v>114</v>
      </c>
      <c r="M90" s="77">
        <v>15</v>
      </c>
      <c r="N90" s="89" t="s">
        <v>31</v>
      </c>
      <c r="O90" s="77" t="s">
        <v>114</v>
      </c>
      <c r="P90" s="77" t="s">
        <v>31</v>
      </c>
      <c r="Q90" s="77" t="s">
        <v>114</v>
      </c>
      <c r="R90" s="77" t="s">
        <v>31</v>
      </c>
    </row>
    <row r="91" ht="25.5">
      <c r="A91" s="71">
        <v>24</v>
      </c>
      <c r="B91" s="84" t="s">
        <v>638</v>
      </c>
      <c r="C91" s="71" t="s">
        <v>447</v>
      </c>
      <c r="D91" s="88" t="s">
        <v>601</v>
      </c>
      <c r="E91" s="72" t="s">
        <v>440</v>
      </c>
      <c r="F91" s="72" t="s">
        <v>475</v>
      </c>
      <c r="G91" s="72" t="s">
        <v>476</v>
      </c>
      <c r="H91" s="72" t="s">
        <v>31</v>
      </c>
      <c r="I91" s="72" t="s">
        <v>114</v>
      </c>
      <c r="J91" s="72" t="s">
        <v>31</v>
      </c>
      <c r="K91" s="84" t="s">
        <v>624</v>
      </c>
      <c r="L91" s="72" t="s">
        <v>114</v>
      </c>
      <c r="M91" s="77">
        <v>15</v>
      </c>
      <c r="N91" s="89" t="s">
        <v>31</v>
      </c>
      <c r="O91" s="77" t="s">
        <v>114</v>
      </c>
      <c r="P91" s="77" t="s">
        <v>31</v>
      </c>
      <c r="Q91" s="77" t="s">
        <v>114</v>
      </c>
      <c r="R91" s="77" t="s">
        <v>31</v>
      </c>
    </row>
    <row r="92" ht="25.5">
      <c r="A92" s="71">
        <v>25</v>
      </c>
      <c r="B92" s="84" t="s">
        <v>639</v>
      </c>
      <c r="C92" s="71" t="s">
        <v>447</v>
      </c>
      <c r="D92" s="88" t="s">
        <v>601</v>
      </c>
      <c r="E92" s="72" t="s">
        <v>440</v>
      </c>
      <c r="F92" s="72" t="s">
        <v>475</v>
      </c>
      <c r="G92" s="72" t="s">
        <v>476</v>
      </c>
      <c r="H92" s="72" t="s">
        <v>31</v>
      </c>
      <c r="I92" s="72" t="s">
        <v>114</v>
      </c>
      <c r="J92" s="72" t="s">
        <v>31</v>
      </c>
      <c r="K92" s="84" t="s">
        <v>624</v>
      </c>
      <c r="L92" s="72" t="s">
        <v>114</v>
      </c>
      <c r="M92" s="77">
        <v>22.5</v>
      </c>
      <c r="N92" s="89" t="s">
        <v>31</v>
      </c>
      <c r="O92" s="77" t="s">
        <v>114</v>
      </c>
      <c r="P92" s="77" t="s">
        <v>31</v>
      </c>
      <c r="Q92" s="77" t="s">
        <v>114</v>
      </c>
      <c r="R92" s="77" t="s">
        <v>31</v>
      </c>
    </row>
    <row r="93" ht="25.5">
      <c r="A93" s="71">
        <v>26</v>
      </c>
      <c r="B93" s="84" t="s">
        <v>640</v>
      </c>
      <c r="C93" s="71" t="s">
        <v>447</v>
      </c>
      <c r="D93" s="88" t="s">
        <v>601</v>
      </c>
      <c r="E93" s="72" t="s">
        <v>440</v>
      </c>
      <c r="F93" s="72" t="s">
        <v>475</v>
      </c>
      <c r="G93" s="72" t="s">
        <v>476</v>
      </c>
      <c r="H93" s="72" t="s">
        <v>31</v>
      </c>
      <c r="I93" s="72" t="s">
        <v>114</v>
      </c>
      <c r="J93" s="72" t="s">
        <v>31</v>
      </c>
      <c r="K93" s="84" t="s">
        <v>624</v>
      </c>
      <c r="L93" s="72" t="s">
        <v>114</v>
      </c>
      <c r="M93" s="77">
        <v>6</v>
      </c>
      <c r="N93" s="89" t="s">
        <v>31</v>
      </c>
      <c r="O93" s="77" t="s">
        <v>114</v>
      </c>
      <c r="P93" s="77" t="s">
        <v>31</v>
      </c>
      <c r="Q93" s="77" t="s">
        <v>114</v>
      </c>
      <c r="R93" s="77" t="s">
        <v>31</v>
      </c>
    </row>
    <row r="94" ht="25.5">
      <c r="A94" s="71">
        <v>27</v>
      </c>
      <c r="B94" s="84" t="s">
        <v>641</v>
      </c>
      <c r="C94" s="71" t="s">
        <v>447</v>
      </c>
      <c r="D94" s="88" t="s">
        <v>601</v>
      </c>
      <c r="E94" s="72" t="s">
        <v>440</v>
      </c>
      <c r="F94" s="72" t="s">
        <v>475</v>
      </c>
      <c r="G94" s="72" t="s">
        <v>476</v>
      </c>
      <c r="H94" s="72" t="s">
        <v>31</v>
      </c>
      <c r="I94" s="72" t="s">
        <v>114</v>
      </c>
      <c r="J94" s="72" t="s">
        <v>31</v>
      </c>
      <c r="K94" s="84" t="s">
        <v>624</v>
      </c>
      <c r="L94" s="72" t="s">
        <v>114</v>
      </c>
      <c r="M94" s="77">
        <v>15</v>
      </c>
      <c r="N94" s="89" t="s">
        <v>31</v>
      </c>
      <c r="O94" s="77" t="s">
        <v>114</v>
      </c>
      <c r="P94" s="77" t="s">
        <v>31</v>
      </c>
      <c r="Q94" s="77" t="s">
        <v>114</v>
      </c>
      <c r="R94" s="77" t="s">
        <v>31</v>
      </c>
    </row>
    <row r="95" ht="25.5">
      <c r="A95" s="71">
        <v>28</v>
      </c>
      <c r="B95" s="84" t="s">
        <v>642</v>
      </c>
      <c r="C95" s="71" t="s">
        <v>447</v>
      </c>
      <c r="D95" s="88" t="s">
        <v>601</v>
      </c>
      <c r="E95" s="72" t="s">
        <v>440</v>
      </c>
      <c r="F95" s="72" t="s">
        <v>475</v>
      </c>
      <c r="G95" s="72" t="s">
        <v>476</v>
      </c>
      <c r="H95" s="72" t="s">
        <v>31</v>
      </c>
      <c r="I95" s="72" t="s">
        <v>114</v>
      </c>
      <c r="J95" s="72" t="s">
        <v>31</v>
      </c>
      <c r="K95" s="84" t="s">
        <v>624</v>
      </c>
      <c r="L95" s="72" t="s">
        <v>114</v>
      </c>
      <c r="M95" s="77">
        <v>40.5</v>
      </c>
      <c r="N95" s="89" t="s">
        <v>31</v>
      </c>
      <c r="O95" s="77" t="s">
        <v>114</v>
      </c>
      <c r="P95" s="77" t="s">
        <v>31</v>
      </c>
      <c r="Q95" s="77" t="s">
        <v>114</v>
      </c>
      <c r="R95" s="77" t="s">
        <v>31</v>
      </c>
    </row>
    <row r="96" ht="25.5">
      <c r="A96" s="71">
        <v>29</v>
      </c>
      <c r="B96" s="84" t="s">
        <v>643</v>
      </c>
      <c r="C96" s="71" t="s">
        <v>447</v>
      </c>
      <c r="D96" s="88" t="s">
        <v>601</v>
      </c>
      <c r="E96" s="72" t="s">
        <v>440</v>
      </c>
      <c r="F96" s="72" t="s">
        <v>475</v>
      </c>
      <c r="G96" s="72" t="s">
        <v>476</v>
      </c>
      <c r="H96" s="72" t="s">
        <v>31</v>
      </c>
      <c r="I96" s="72" t="s">
        <v>114</v>
      </c>
      <c r="J96" s="72" t="s">
        <v>31</v>
      </c>
      <c r="K96" s="84" t="s">
        <v>624</v>
      </c>
      <c r="L96" s="72" t="s">
        <v>114</v>
      </c>
      <c r="M96" s="77">
        <v>34.5</v>
      </c>
      <c r="N96" s="89" t="s">
        <v>31</v>
      </c>
      <c r="O96" s="77" t="s">
        <v>114</v>
      </c>
      <c r="P96" s="77" t="s">
        <v>31</v>
      </c>
      <c r="Q96" s="77" t="s">
        <v>114</v>
      </c>
      <c r="R96" s="77" t="s">
        <v>31</v>
      </c>
    </row>
    <row r="97" ht="66" customHeight="1">
      <c r="A97" s="71">
        <v>30</v>
      </c>
      <c r="B97" s="84" t="s">
        <v>644</v>
      </c>
      <c r="C97" s="84" t="s">
        <v>447</v>
      </c>
      <c r="D97" s="84" t="s">
        <v>601</v>
      </c>
      <c r="E97" s="84" t="s">
        <v>440</v>
      </c>
      <c r="F97" s="84" t="s">
        <v>475</v>
      </c>
      <c r="G97" s="84" t="s">
        <v>476</v>
      </c>
      <c r="H97" s="84" t="s">
        <v>31</v>
      </c>
      <c r="I97" s="84" t="s">
        <v>611</v>
      </c>
      <c r="J97" s="84" t="s">
        <v>31</v>
      </c>
      <c r="K97" s="84" t="s">
        <v>561</v>
      </c>
      <c r="L97" s="91" t="s">
        <v>562</v>
      </c>
      <c r="M97" s="84" t="s">
        <v>114</v>
      </c>
      <c r="N97" s="84" t="s">
        <v>31</v>
      </c>
      <c r="O97" s="84" t="s">
        <v>114</v>
      </c>
      <c r="P97" s="84" t="s">
        <v>31</v>
      </c>
      <c r="Q97" s="84" t="s">
        <v>114</v>
      </c>
      <c r="R97" s="84" t="s">
        <v>31</v>
      </c>
    </row>
    <row r="98" ht="25.5">
      <c r="A98" s="71">
        <v>31</v>
      </c>
      <c r="B98" s="84" t="s">
        <v>645</v>
      </c>
      <c r="C98" s="84" t="s">
        <v>508</v>
      </c>
      <c r="D98" s="88" t="s">
        <v>601</v>
      </c>
      <c r="E98" s="84" t="s">
        <v>440</v>
      </c>
      <c r="F98" s="84" t="s">
        <v>646</v>
      </c>
      <c r="G98" s="84" t="s">
        <v>463</v>
      </c>
      <c r="H98" s="84" t="s">
        <v>647</v>
      </c>
      <c r="I98" s="84" t="s">
        <v>648</v>
      </c>
      <c r="J98" s="84" t="s">
        <v>31</v>
      </c>
      <c r="K98" s="84" t="s">
        <v>649</v>
      </c>
      <c r="L98" s="84" t="s">
        <v>114</v>
      </c>
      <c r="M98" s="84" t="s">
        <v>114</v>
      </c>
      <c r="N98" s="84" t="s">
        <v>114</v>
      </c>
      <c r="O98" s="84" t="s">
        <v>114</v>
      </c>
      <c r="P98" s="84" t="s">
        <v>114</v>
      </c>
      <c r="Q98" s="84" t="s">
        <v>114</v>
      </c>
      <c r="R98" s="84" t="s">
        <v>114</v>
      </c>
    </row>
    <row r="99" ht="47.25" customHeight="1">
      <c r="B99" s="92"/>
      <c r="M99" s="81"/>
    </row>
    <row r="100" ht="40.5" customHeight="1">
      <c r="B100" s="92"/>
      <c r="M100" s="81"/>
      <c r="O100" s="81"/>
    </row>
    <row r="101" ht="48.75" customHeight="1">
      <c r="B101" s="92"/>
      <c r="M101" s="81"/>
      <c r="O101" s="81"/>
      <c r="Q101" s="81"/>
    </row>
    <row r="102" ht="47.25" customHeight="1">
      <c r="B102" s="92"/>
      <c r="L102" s="81"/>
      <c r="M102" s="81"/>
      <c r="N102" s="81"/>
      <c r="O102" s="81"/>
      <c r="P102" s="81"/>
      <c r="Q102" s="81"/>
      <c r="R102" s="81"/>
    </row>
    <row r="103" ht="35.25" customHeight="1">
      <c r="B103" s="92"/>
      <c r="M103" s="81"/>
    </row>
    <row r="104" ht="39.75" customHeight="1">
      <c r="B104" s="92"/>
      <c r="M104" s="81"/>
    </row>
    <row r="105" ht="42.75" customHeight="1">
      <c r="B105" s="92"/>
    </row>
    <row r="106" ht="45" customHeight="1">
      <c r="B106" s="92"/>
    </row>
    <row r="107" ht="45" customHeight="1">
      <c r="B107" s="92"/>
    </row>
    <row r="108" ht="47.25" customHeight="1">
      <c r="B108" s="92"/>
    </row>
    <row r="109" ht="37.5" customHeight="1">
      <c r="B109" s="92"/>
    </row>
    <row r="110" ht="43.5" customHeight="1">
      <c r="B110" s="92"/>
    </row>
    <row r="111" ht="42.75" customHeight="1">
      <c r="B111" s="92"/>
    </row>
    <row r="112" ht="45" customHeight="1"/>
    <row r="113" ht="48" customHeight="1"/>
    <row r="114" ht="48.75" customHeight="1">
      <c r="B114" s="93"/>
    </row>
    <row r="115" ht="36.75" customHeight="1"/>
    <row r="116" ht="39.75" customHeight="1"/>
    <row r="117" ht="87" customHeight="1"/>
    <row r="118" ht="70.5" customHeight="1"/>
    <row r="119" ht="66" customHeight="1"/>
    <row r="120" ht="12.75" customHeight="1"/>
    <row r="151" ht="100.5" customHeight="1"/>
  </sheetData>
  <autoFilter ref="A2:R100"/>
  <mergeCells count="3">
    <mergeCell ref="A1:R1"/>
    <mergeCell ref="A4:R4"/>
    <mergeCell ref="A67:R67"/>
  </mergeCells>
  <printOptions headings="0" gridLines="0"/>
  <pageMargins left="0.25" right="0.25" top="0.75" bottom="0.75" header="0.29999999999999999" footer="0.29999999999999999"/>
  <pageSetup paperSize="8" scale="50" fitToWidth="1" fitToHeight="0" pageOrder="downThenOver" orientation="landscape" usePrinterDefaults="1" blackAndWhite="0" draft="0" cellComments="none" useFirstPageNumber="0" errors="displayed" horizontalDpi="2147483648" verticalDpi="2147483648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100" workbookViewId="0">
      <pane ySplit="1" topLeftCell="A2" activePane="bottomLeft" state="frozen"/>
      <selection activeCell="A1" activeCellId="0" sqref="A1:K1"/>
    </sheetView>
  </sheetViews>
  <sheetFormatPr defaultColWidth="9.140625" defaultRowHeight="14.25"/>
  <cols>
    <col customWidth="1" min="1" max="1" style="94" width="5.7109375"/>
    <col customWidth="1" min="2" max="2" style="94" width="10"/>
    <col customWidth="1" min="3" max="3" style="94" width="30.5703125"/>
    <col customWidth="1" min="4" max="4" style="94" width="47.42578125"/>
    <col customWidth="1" min="5" max="5" style="94" width="49.140625"/>
    <col customWidth="1" min="6" max="6" style="94" width="11.140625"/>
    <col customWidth="1" min="7" max="7" style="94" width="22.7109375"/>
    <col customWidth="1" min="8" max="8" style="94" width="31.7109375"/>
    <col customWidth="1" min="9" max="9" style="94" width="16.85546875"/>
    <col customWidth="1" min="10" max="10" style="94" width="17.28515625"/>
    <col customWidth="1" min="11" max="11" style="94" width="13.28515625"/>
    <col bestFit="1" customWidth="1" min="12" max="12" style="94" width="13.5703125"/>
    <col min="13" max="16384" style="94" width="9.140625"/>
  </cols>
  <sheetData>
    <row r="1">
      <c r="A1" s="95" t="s">
        <v>650</v>
      </c>
      <c r="B1" s="96"/>
      <c r="C1" s="96"/>
      <c r="D1" s="96"/>
      <c r="E1" s="96"/>
      <c r="F1" s="96"/>
      <c r="G1" s="96"/>
      <c r="H1" s="96"/>
      <c r="I1" s="96"/>
      <c r="J1" s="96"/>
      <c r="K1" s="97"/>
      <c r="L1" s="98"/>
    </row>
    <row r="2" ht="31.5">
      <c r="A2" s="99" t="s">
        <v>9</v>
      </c>
      <c r="B2" s="99" t="s">
        <v>651</v>
      </c>
      <c r="C2" s="99" t="s">
        <v>70</v>
      </c>
      <c r="D2" s="99" t="s">
        <v>71</v>
      </c>
      <c r="E2" s="99" t="s">
        <v>652</v>
      </c>
      <c r="F2" s="99" t="s">
        <v>653</v>
      </c>
      <c r="G2" s="99" t="s">
        <v>654</v>
      </c>
      <c r="H2" s="99" t="s">
        <v>655</v>
      </c>
      <c r="I2" s="99" t="s">
        <v>656</v>
      </c>
      <c r="J2" s="99" t="s">
        <v>657</v>
      </c>
      <c r="K2" s="99" t="s">
        <v>658</v>
      </c>
      <c r="L2" s="100"/>
    </row>
    <row r="3" ht="18.75">
      <c r="A3" s="101" t="s">
        <v>659</v>
      </c>
      <c r="B3" s="102"/>
      <c r="C3" s="102"/>
      <c r="D3" s="102"/>
      <c r="E3" s="102"/>
      <c r="F3" s="102"/>
      <c r="G3" s="102"/>
      <c r="H3" s="102"/>
      <c r="I3" s="102"/>
      <c r="J3" s="102"/>
      <c r="K3" s="103"/>
      <c r="L3" s="100"/>
    </row>
    <row r="4" ht="31.5">
      <c r="A4" s="104">
        <v>1</v>
      </c>
      <c r="B4" s="105">
        <v>44399</v>
      </c>
      <c r="C4" s="106" t="s">
        <v>660</v>
      </c>
      <c r="D4" s="106" t="s">
        <v>661</v>
      </c>
      <c r="E4" s="104" t="s">
        <v>662</v>
      </c>
      <c r="F4" s="107">
        <v>15778</v>
      </c>
      <c r="G4" s="106" t="s">
        <v>663</v>
      </c>
      <c r="H4" s="104" t="s">
        <v>659</v>
      </c>
      <c r="I4" s="108">
        <v>687.84100000000001</v>
      </c>
      <c r="J4" s="104">
        <v>2021</v>
      </c>
      <c r="K4" s="104" t="s">
        <v>664</v>
      </c>
      <c r="L4" s="109"/>
    </row>
    <row r="5" ht="42">
      <c r="A5" s="104">
        <v>2</v>
      </c>
      <c r="B5" s="105">
        <v>44399</v>
      </c>
      <c r="C5" s="106" t="s">
        <v>665</v>
      </c>
      <c r="D5" s="106" t="s">
        <v>666</v>
      </c>
      <c r="E5" s="104" t="s">
        <v>667</v>
      </c>
      <c r="F5" s="107">
        <v>406752</v>
      </c>
      <c r="G5" s="106" t="s">
        <v>663</v>
      </c>
      <c r="H5" s="104" t="s">
        <v>659</v>
      </c>
      <c r="I5" s="108">
        <v>443.19999999999999</v>
      </c>
      <c r="J5" s="104">
        <v>2025</v>
      </c>
      <c r="K5" s="104" t="s">
        <v>668</v>
      </c>
      <c r="L5" s="110"/>
    </row>
    <row r="6" ht="63">
      <c r="A6" s="104">
        <v>3</v>
      </c>
      <c r="B6" s="105">
        <v>44399</v>
      </c>
      <c r="C6" s="106" t="s">
        <v>669</v>
      </c>
      <c r="D6" s="106" t="s">
        <v>670</v>
      </c>
      <c r="E6" s="104" t="s">
        <v>671</v>
      </c>
      <c r="F6" s="107">
        <v>378527</v>
      </c>
      <c r="G6" s="106" t="s">
        <v>663</v>
      </c>
      <c r="H6" s="104" t="s">
        <v>659</v>
      </c>
      <c r="I6" s="111">
        <v>884.09000000000003</v>
      </c>
      <c r="J6" s="104">
        <v>2024</v>
      </c>
      <c r="K6" s="104" t="s">
        <v>672</v>
      </c>
      <c r="L6" s="110"/>
    </row>
    <row r="7" ht="42">
      <c r="A7" s="104">
        <v>4</v>
      </c>
      <c r="B7" s="105">
        <v>44399</v>
      </c>
      <c r="C7" s="106" t="s">
        <v>673</v>
      </c>
      <c r="D7" s="106" t="s">
        <v>674</v>
      </c>
      <c r="E7" s="104" t="s">
        <v>675</v>
      </c>
      <c r="F7" s="107">
        <v>20524</v>
      </c>
      <c r="G7" s="106" t="s">
        <v>663</v>
      </c>
      <c r="H7" s="104" t="s">
        <v>659</v>
      </c>
      <c r="I7" s="108">
        <v>759</v>
      </c>
      <c r="J7" s="104">
        <v>2021</v>
      </c>
      <c r="K7" s="106" t="s">
        <v>672</v>
      </c>
      <c r="L7" s="110"/>
    </row>
    <row r="8" ht="42">
      <c r="A8" s="104">
        <v>5</v>
      </c>
      <c r="B8" s="105">
        <v>44399</v>
      </c>
      <c r="C8" s="106" t="s">
        <v>676</v>
      </c>
      <c r="D8" s="106" t="s">
        <v>677</v>
      </c>
      <c r="E8" s="104" t="s">
        <v>678</v>
      </c>
      <c r="F8" s="107">
        <v>11602</v>
      </c>
      <c r="G8" s="106" t="s">
        <v>663</v>
      </c>
      <c r="H8" s="104" t="s">
        <v>659</v>
      </c>
      <c r="I8" s="108">
        <v>4273.3999999999996</v>
      </c>
      <c r="J8" s="104">
        <v>2027</v>
      </c>
      <c r="K8" s="104" t="s">
        <v>664</v>
      </c>
      <c r="L8" s="110"/>
    </row>
    <row r="9" ht="31.5">
      <c r="A9" s="104">
        <v>6</v>
      </c>
      <c r="B9" s="105">
        <v>44399</v>
      </c>
      <c r="C9" s="106" t="s">
        <v>679</v>
      </c>
      <c r="D9" s="106" t="s">
        <v>680</v>
      </c>
      <c r="E9" s="104" t="s">
        <v>681</v>
      </c>
      <c r="F9" s="107">
        <v>41186</v>
      </c>
      <c r="G9" s="106" t="s">
        <v>663</v>
      </c>
      <c r="H9" s="104" t="s">
        <v>659</v>
      </c>
      <c r="I9" s="108">
        <v>100</v>
      </c>
      <c r="J9" s="104">
        <v>2020</v>
      </c>
      <c r="K9" s="112" t="s">
        <v>672</v>
      </c>
      <c r="L9" s="113"/>
    </row>
    <row r="10" ht="31.5">
      <c r="A10" s="104">
        <v>7</v>
      </c>
      <c r="B10" s="105">
        <v>44399</v>
      </c>
      <c r="C10" s="106" t="s">
        <v>682</v>
      </c>
      <c r="D10" s="106" t="s">
        <v>683</v>
      </c>
      <c r="E10" s="104" t="s">
        <v>684</v>
      </c>
      <c r="F10" s="107">
        <v>15783</v>
      </c>
      <c r="G10" s="106" t="s">
        <v>663</v>
      </c>
      <c r="H10" s="104" t="s">
        <v>659</v>
      </c>
      <c r="I10" s="108">
        <v>150.71899999999999</v>
      </c>
      <c r="J10" s="104">
        <v>2021</v>
      </c>
      <c r="K10" s="104" t="s">
        <v>672</v>
      </c>
      <c r="L10" s="110"/>
    </row>
    <row r="11" ht="31.5">
      <c r="A11" s="104">
        <v>8</v>
      </c>
      <c r="B11" s="105">
        <v>44399</v>
      </c>
      <c r="C11" s="106" t="s">
        <v>685</v>
      </c>
      <c r="D11" s="106" t="s">
        <v>185</v>
      </c>
      <c r="E11" s="104" t="s">
        <v>686</v>
      </c>
      <c r="F11" s="107">
        <v>40941</v>
      </c>
      <c r="G11" s="106" t="s">
        <v>663</v>
      </c>
      <c r="H11" s="104" t="s">
        <v>659</v>
      </c>
      <c r="I11" s="108">
        <v>400</v>
      </c>
      <c r="J11" s="104">
        <v>2027</v>
      </c>
      <c r="K11" s="104" t="s">
        <v>672</v>
      </c>
      <c r="L11" s="110"/>
    </row>
    <row r="12" ht="31.5">
      <c r="A12" s="104">
        <v>9</v>
      </c>
      <c r="B12" s="105">
        <v>44399</v>
      </c>
      <c r="C12" s="106" t="s">
        <v>687</v>
      </c>
      <c r="D12" s="106" t="s">
        <v>688</v>
      </c>
      <c r="E12" s="104" t="s">
        <v>689</v>
      </c>
      <c r="F12" s="107">
        <v>25695</v>
      </c>
      <c r="G12" s="106" t="s">
        <v>663</v>
      </c>
      <c r="H12" s="104" t="s">
        <v>659</v>
      </c>
      <c r="I12" s="108">
        <v>244</v>
      </c>
      <c r="J12" s="104">
        <v>2022</v>
      </c>
      <c r="K12" s="104" t="s">
        <v>672</v>
      </c>
      <c r="L12" s="110"/>
    </row>
    <row r="13" ht="31.5">
      <c r="A13" s="104">
        <v>10</v>
      </c>
      <c r="B13" s="105">
        <v>44399</v>
      </c>
      <c r="C13" s="106" t="s">
        <v>690</v>
      </c>
      <c r="D13" s="106" t="s">
        <v>691</v>
      </c>
      <c r="E13" s="104" t="s">
        <v>692</v>
      </c>
      <c r="F13" s="107">
        <v>19192</v>
      </c>
      <c r="G13" s="106" t="s">
        <v>663</v>
      </c>
      <c r="H13" s="104" t="s">
        <v>659</v>
      </c>
      <c r="I13" s="108">
        <v>135.38</v>
      </c>
      <c r="J13" s="104">
        <v>2020</v>
      </c>
      <c r="K13" s="112" t="s">
        <v>672</v>
      </c>
    </row>
    <row r="14" ht="31.5">
      <c r="A14" s="104">
        <v>11</v>
      </c>
      <c r="B14" s="105">
        <v>44399</v>
      </c>
      <c r="C14" s="106" t="s">
        <v>693</v>
      </c>
      <c r="D14" s="106" t="s">
        <v>694</v>
      </c>
      <c r="E14" s="104" t="s">
        <v>695</v>
      </c>
      <c r="F14" s="107">
        <v>15402</v>
      </c>
      <c r="G14" s="106" t="s">
        <v>663</v>
      </c>
      <c r="H14" s="104" t="s">
        <v>659</v>
      </c>
      <c r="I14" s="108">
        <v>79.200000000000003</v>
      </c>
      <c r="J14" s="104">
        <v>2022</v>
      </c>
      <c r="K14" s="104" t="s">
        <v>672</v>
      </c>
      <c r="L14" s="110"/>
    </row>
    <row r="15" ht="31.5">
      <c r="A15" s="104">
        <v>12</v>
      </c>
      <c r="B15" s="105">
        <v>44399</v>
      </c>
      <c r="C15" s="106" t="s">
        <v>696</v>
      </c>
      <c r="D15" s="106" t="s">
        <v>697</v>
      </c>
      <c r="E15" s="104" t="s">
        <v>698</v>
      </c>
      <c r="F15" s="107">
        <v>36124</v>
      </c>
      <c r="G15" s="106" t="s">
        <v>663</v>
      </c>
      <c r="H15" s="104" t="s">
        <v>659</v>
      </c>
      <c r="I15" s="108">
        <v>200.17599999999999</v>
      </c>
      <c r="J15" s="104">
        <v>2022</v>
      </c>
      <c r="K15" s="104" t="s">
        <v>672</v>
      </c>
      <c r="L15" s="110"/>
    </row>
    <row r="16" ht="42">
      <c r="A16" s="104">
        <v>13</v>
      </c>
      <c r="B16" s="105">
        <v>44399</v>
      </c>
      <c r="C16" s="106" t="s">
        <v>699</v>
      </c>
      <c r="D16" s="106" t="s">
        <v>120</v>
      </c>
      <c r="E16" s="104" t="s">
        <v>700</v>
      </c>
      <c r="F16" s="107">
        <v>9841</v>
      </c>
      <c r="G16" s="106" t="s">
        <v>701</v>
      </c>
      <c r="H16" s="104" t="s">
        <v>659</v>
      </c>
      <c r="I16" s="108">
        <v>700</v>
      </c>
      <c r="J16" s="104">
        <v>2025</v>
      </c>
      <c r="K16" s="104" t="s">
        <v>668</v>
      </c>
      <c r="L16" s="110"/>
    </row>
    <row r="17" ht="31.5">
      <c r="A17" s="104">
        <v>14</v>
      </c>
      <c r="B17" s="105">
        <v>44399</v>
      </c>
      <c r="C17" s="106" t="s">
        <v>702</v>
      </c>
      <c r="D17" s="106" t="s">
        <v>199</v>
      </c>
      <c r="E17" s="104" t="s">
        <v>703</v>
      </c>
      <c r="F17" s="107">
        <v>19402</v>
      </c>
      <c r="G17" s="106" t="s">
        <v>663</v>
      </c>
      <c r="H17" s="104" t="s">
        <v>659</v>
      </c>
      <c r="I17" s="108">
        <v>826.39999999999998</v>
      </c>
      <c r="J17" s="104">
        <v>2023</v>
      </c>
      <c r="K17" s="104" t="s">
        <v>672</v>
      </c>
      <c r="L17" s="110"/>
    </row>
    <row r="18" ht="31.5">
      <c r="A18" s="104">
        <v>15</v>
      </c>
      <c r="B18" s="105">
        <v>44399</v>
      </c>
      <c r="C18" s="106" t="s">
        <v>704</v>
      </c>
      <c r="D18" s="106" t="s">
        <v>705</v>
      </c>
      <c r="E18" s="104" t="s">
        <v>706</v>
      </c>
      <c r="F18" s="107">
        <v>20000</v>
      </c>
      <c r="G18" s="106" t="s">
        <v>663</v>
      </c>
      <c r="H18" s="104" t="s">
        <v>659</v>
      </c>
      <c r="I18" s="108">
        <v>641</v>
      </c>
      <c r="J18" s="104">
        <v>2029</v>
      </c>
      <c r="K18" s="112" t="s">
        <v>672</v>
      </c>
      <c r="L18" s="110"/>
    </row>
    <row r="19" ht="105">
      <c r="A19" s="104">
        <v>16</v>
      </c>
      <c r="B19" s="105">
        <v>44399</v>
      </c>
      <c r="C19" s="106" t="s">
        <v>707</v>
      </c>
      <c r="D19" s="106" t="s">
        <v>708</v>
      </c>
      <c r="E19" s="104" t="s">
        <v>709</v>
      </c>
      <c r="F19" s="107">
        <v>800740</v>
      </c>
      <c r="G19" s="106" t="s">
        <v>663</v>
      </c>
      <c r="H19" s="104" t="s">
        <v>659</v>
      </c>
      <c r="I19" s="108">
        <v>10567</v>
      </c>
      <c r="J19" s="104">
        <v>2025</v>
      </c>
      <c r="K19" s="112" t="s">
        <v>672</v>
      </c>
      <c r="L19" s="110"/>
    </row>
    <row r="20" ht="52.5">
      <c r="A20" s="104">
        <v>17</v>
      </c>
      <c r="B20" s="105">
        <v>44399</v>
      </c>
      <c r="C20" s="106" t="s">
        <v>710</v>
      </c>
      <c r="D20" s="106" t="s">
        <v>195</v>
      </c>
      <c r="E20" s="104" t="s">
        <v>711</v>
      </c>
      <c r="F20" s="107">
        <v>41729</v>
      </c>
      <c r="G20" s="106" t="s">
        <v>663</v>
      </c>
      <c r="H20" s="104" t="s">
        <v>659</v>
      </c>
      <c r="I20" s="108">
        <v>278.30000000000001</v>
      </c>
      <c r="J20" s="104">
        <v>2024</v>
      </c>
      <c r="K20" s="104" t="s">
        <v>672</v>
      </c>
      <c r="L20" s="110"/>
    </row>
    <row r="21" ht="31.5">
      <c r="A21" s="104">
        <v>18</v>
      </c>
      <c r="B21" s="105">
        <v>44399</v>
      </c>
      <c r="C21" s="106" t="s">
        <v>712</v>
      </c>
      <c r="D21" s="106" t="s">
        <v>713</v>
      </c>
      <c r="E21" s="104" t="s">
        <v>714</v>
      </c>
      <c r="F21" s="107">
        <v>30000</v>
      </c>
      <c r="G21" s="106" t="s">
        <v>663</v>
      </c>
      <c r="H21" s="104" t="s">
        <v>659</v>
      </c>
      <c r="I21" s="108">
        <v>671.20000000000005</v>
      </c>
      <c r="J21" s="112">
        <v>2025</v>
      </c>
      <c r="K21" s="104" t="s">
        <v>672</v>
      </c>
      <c r="L21" s="110"/>
    </row>
    <row r="22" ht="31.5">
      <c r="A22" s="104">
        <v>19</v>
      </c>
      <c r="B22" s="105">
        <v>44544</v>
      </c>
      <c r="C22" s="106" t="s">
        <v>715</v>
      </c>
      <c r="D22" s="106" t="s">
        <v>716</v>
      </c>
      <c r="E22" s="104" t="s">
        <v>717</v>
      </c>
      <c r="F22" s="107">
        <v>41186</v>
      </c>
      <c r="G22" s="106" t="s">
        <v>663</v>
      </c>
      <c r="H22" s="104" t="s">
        <v>659</v>
      </c>
      <c r="I22" s="108">
        <v>248.40000000000001</v>
      </c>
      <c r="J22" s="112">
        <v>2026</v>
      </c>
      <c r="K22" s="104" t="s">
        <v>668</v>
      </c>
      <c r="L22" s="110"/>
    </row>
    <row r="23" ht="52.5">
      <c r="A23" s="104">
        <v>20</v>
      </c>
      <c r="B23" s="105">
        <v>44580</v>
      </c>
      <c r="C23" s="106" t="s">
        <v>718</v>
      </c>
      <c r="D23" s="106" t="s">
        <v>719</v>
      </c>
      <c r="E23" s="104" t="s">
        <v>720</v>
      </c>
      <c r="F23" s="107">
        <v>16085</v>
      </c>
      <c r="G23" s="106" t="s">
        <v>663</v>
      </c>
      <c r="H23" s="104" t="s">
        <v>659</v>
      </c>
      <c r="I23" s="108">
        <v>600</v>
      </c>
      <c r="J23" s="112">
        <v>2026</v>
      </c>
      <c r="K23" s="104" t="s">
        <v>668</v>
      </c>
      <c r="L23" s="114"/>
    </row>
    <row r="24" ht="31.5">
      <c r="A24" s="104">
        <v>21</v>
      </c>
      <c r="B24" s="105">
        <v>44644</v>
      </c>
      <c r="C24" s="106" t="s">
        <v>721</v>
      </c>
      <c r="D24" s="106" t="s">
        <v>178</v>
      </c>
      <c r="E24" s="104" t="s">
        <v>722</v>
      </c>
      <c r="F24" s="107">
        <v>74012</v>
      </c>
      <c r="G24" s="106" t="s">
        <v>663</v>
      </c>
      <c r="H24" s="104" t="s">
        <v>659</v>
      </c>
      <c r="I24" s="108">
        <v>3586.0999999999999</v>
      </c>
      <c r="J24" s="104">
        <v>2025</v>
      </c>
      <c r="K24" s="104" t="s">
        <v>668</v>
      </c>
      <c r="L24" s="114"/>
    </row>
    <row r="25" ht="42">
      <c r="A25" s="104">
        <v>22</v>
      </c>
      <c r="B25" s="105">
        <v>44644</v>
      </c>
      <c r="C25" s="106" t="s">
        <v>723</v>
      </c>
      <c r="D25" s="106" t="s">
        <v>140</v>
      </c>
      <c r="E25" s="104" t="s">
        <v>724</v>
      </c>
      <c r="F25" s="107">
        <v>43018</v>
      </c>
      <c r="G25" s="106" t="s">
        <v>663</v>
      </c>
      <c r="H25" s="104" t="s">
        <v>659</v>
      </c>
      <c r="I25" s="108">
        <v>3750</v>
      </c>
      <c r="J25" s="104">
        <v>2025</v>
      </c>
      <c r="K25" s="104" t="s">
        <v>668</v>
      </c>
      <c r="L25" s="110"/>
    </row>
    <row r="26" ht="42">
      <c r="A26" s="104">
        <v>23</v>
      </c>
      <c r="B26" s="105">
        <v>44644</v>
      </c>
      <c r="C26" s="106" t="s">
        <v>725</v>
      </c>
      <c r="D26" s="106" t="s">
        <v>726</v>
      </c>
      <c r="E26" s="104" t="s">
        <v>727</v>
      </c>
      <c r="F26" s="107">
        <v>2086227</v>
      </c>
      <c r="G26" s="106" t="s">
        <v>663</v>
      </c>
      <c r="H26" s="104" t="s">
        <v>659</v>
      </c>
      <c r="I26" s="108">
        <v>11640</v>
      </c>
      <c r="J26" s="112">
        <v>2029</v>
      </c>
      <c r="K26" s="104" t="s">
        <v>668</v>
      </c>
      <c r="L26" s="114"/>
    </row>
    <row r="27" ht="105">
      <c r="A27" s="104">
        <v>24</v>
      </c>
      <c r="B27" s="105">
        <v>44854</v>
      </c>
      <c r="C27" s="106" t="s">
        <v>728</v>
      </c>
      <c r="D27" s="106" t="s">
        <v>729</v>
      </c>
      <c r="E27" s="104" t="s">
        <v>730</v>
      </c>
      <c r="F27" s="107" t="s">
        <v>731</v>
      </c>
      <c r="G27" s="106" t="s">
        <v>663</v>
      </c>
      <c r="H27" s="104" t="s">
        <v>659</v>
      </c>
      <c r="I27" s="108">
        <v>4929</v>
      </c>
      <c r="J27" s="112">
        <v>2027</v>
      </c>
      <c r="K27" s="104" t="s">
        <v>668</v>
      </c>
      <c r="L27" s="113"/>
    </row>
    <row r="28" ht="42">
      <c r="A28" s="104">
        <v>25</v>
      </c>
      <c r="B28" s="105">
        <v>44854</v>
      </c>
      <c r="C28" s="106" t="s">
        <v>732</v>
      </c>
      <c r="D28" s="106" t="s">
        <v>733</v>
      </c>
      <c r="E28" s="104" t="s">
        <v>734</v>
      </c>
      <c r="F28" s="107">
        <v>19744</v>
      </c>
      <c r="G28" s="106" t="s">
        <v>663</v>
      </c>
      <c r="H28" s="104" t="s">
        <v>659</v>
      </c>
      <c r="I28" s="115">
        <v>1781.2</v>
      </c>
      <c r="J28" s="112">
        <v>2026</v>
      </c>
      <c r="K28" s="104" t="s">
        <v>668</v>
      </c>
      <c r="L28" s="110"/>
    </row>
    <row r="29" ht="83.450000000000003" customHeight="1">
      <c r="A29" s="104">
        <v>26</v>
      </c>
      <c r="B29" s="105">
        <v>44918</v>
      </c>
      <c r="C29" s="106" t="s">
        <v>735</v>
      </c>
      <c r="D29" s="106" t="s">
        <v>238</v>
      </c>
      <c r="E29" s="104" t="s">
        <v>736</v>
      </c>
      <c r="F29" s="107">
        <v>103655</v>
      </c>
      <c r="G29" s="106" t="s">
        <v>663</v>
      </c>
      <c r="H29" s="104" t="s">
        <v>659</v>
      </c>
      <c r="I29" s="108">
        <v>2112.5</v>
      </c>
      <c r="J29" s="112">
        <v>2026</v>
      </c>
      <c r="K29" s="104" t="s">
        <v>672</v>
      </c>
      <c r="L29" s="113"/>
    </row>
    <row r="30" ht="31.5">
      <c r="A30" s="104">
        <v>27</v>
      </c>
      <c r="B30" s="105">
        <v>44918</v>
      </c>
      <c r="C30" s="106" t="s">
        <v>737</v>
      </c>
      <c r="D30" s="106" t="s">
        <v>250</v>
      </c>
      <c r="E30" s="104" t="s">
        <v>738</v>
      </c>
      <c r="F30" s="107">
        <v>212867</v>
      </c>
      <c r="G30" s="106" t="s">
        <v>663</v>
      </c>
      <c r="H30" s="104" t="s">
        <v>659</v>
      </c>
      <c r="I30" s="108">
        <v>843.29999999999995</v>
      </c>
      <c r="J30" s="112">
        <v>2030</v>
      </c>
      <c r="K30" s="104" t="s">
        <v>668</v>
      </c>
      <c r="L30" s="113"/>
    </row>
    <row r="31" ht="52.5">
      <c r="A31" s="104">
        <v>28</v>
      </c>
      <c r="B31" s="105">
        <v>45017</v>
      </c>
      <c r="C31" s="106" t="s">
        <v>739</v>
      </c>
      <c r="D31" s="106" t="s">
        <v>216</v>
      </c>
      <c r="E31" s="104" t="s">
        <v>740</v>
      </c>
      <c r="F31" s="107">
        <v>25000</v>
      </c>
      <c r="G31" s="106" t="s">
        <v>663</v>
      </c>
      <c r="H31" s="104" t="s">
        <v>659</v>
      </c>
      <c r="I31" s="108">
        <v>56.229999999999997</v>
      </c>
      <c r="J31" s="112">
        <v>2026</v>
      </c>
      <c r="K31" s="104" t="s">
        <v>668</v>
      </c>
      <c r="L31" s="113"/>
    </row>
    <row r="32" ht="55.5" customHeight="1">
      <c r="A32" s="104">
        <v>29</v>
      </c>
      <c r="B32" s="105">
        <v>45017</v>
      </c>
      <c r="C32" s="106" t="s">
        <v>741</v>
      </c>
      <c r="D32" s="106" t="s">
        <v>742</v>
      </c>
      <c r="E32" s="104" t="s">
        <v>743</v>
      </c>
      <c r="F32" s="107">
        <v>29500</v>
      </c>
      <c r="G32" s="106" t="s">
        <v>663</v>
      </c>
      <c r="H32" s="104" t="s">
        <v>659</v>
      </c>
      <c r="I32" s="104">
        <v>100</v>
      </c>
      <c r="J32" s="104">
        <v>2027</v>
      </c>
      <c r="K32" s="104" t="s">
        <v>668</v>
      </c>
      <c r="L32" s="113"/>
    </row>
    <row r="33" ht="42">
      <c r="A33" s="104">
        <v>30</v>
      </c>
      <c r="B33" s="105">
        <v>45139</v>
      </c>
      <c r="C33" s="106" t="s">
        <v>744</v>
      </c>
      <c r="D33" s="106" t="s">
        <v>745</v>
      </c>
      <c r="E33" s="104" t="s">
        <v>746</v>
      </c>
      <c r="F33" s="107">
        <v>49813</v>
      </c>
      <c r="G33" s="106" t="s">
        <v>663</v>
      </c>
      <c r="H33" s="104" t="s">
        <v>659</v>
      </c>
      <c r="I33" s="116">
        <v>1000</v>
      </c>
      <c r="J33" s="104">
        <v>2025</v>
      </c>
      <c r="K33" s="104" t="s">
        <v>668</v>
      </c>
      <c r="L33" s="113"/>
    </row>
    <row r="34" ht="115.5">
      <c r="A34" s="104">
        <v>31</v>
      </c>
      <c r="B34" s="105">
        <v>45139</v>
      </c>
      <c r="C34" s="106" t="s">
        <v>747</v>
      </c>
      <c r="D34" s="106" t="s">
        <v>278</v>
      </c>
      <c r="E34" s="104" t="s">
        <v>748</v>
      </c>
      <c r="F34" s="107">
        <v>423700</v>
      </c>
      <c r="G34" s="106" t="s">
        <v>663</v>
      </c>
      <c r="H34" s="104" t="s">
        <v>659</v>
      </c>
      <c r="I34" s="116">
        <v>3083</v>
      </c>
      <c r="J34" s="104">
        <v>2027</v>
      </c>
      <c r="K34" s="104" t="s">
        <v>668</v>
      </c>
      <c r="L34" s="113"/>
    </row>
    <row r="35" ht="42">
      <c r="A35" s="104">
        <v>32</v>
      </c>
      <c r="B35" s="105">
        <v>45265</v>
      </c>
      <c r="C35" s="106" t="s">
        <v>749</v>
      </c>
      <c r="D35" s="106" t="s">
        <v>750</v>
      </c>
      <c r="E35" s="104" t="s">
        <v>751</v>
      </c>
      <c r="F35" s="107">
        <v>9030</v>
      </c>
      <c r="G35" s="106" t="s">
        <v>663</v>
      </c>
      <c r="H35" s="104" t="s">
        <v>659</v>
      </c>
      <c r="I35" s="117">
        <v>247.80000000000001</v>
      </c>
      <c r="J35" s="104">
        <v>2026</v>
      </c>
      <c r="K35" s="104" t="s">
        <v>668</v>
      </c>
    </row>
    <row r="36" ht="31.5">
      <c r="A36" s="104">
        <v>33</v>
      </c>
      <c r="B36" s="105">
        <v>45287</v>
      </c>
      <c r="C36" s="106" t="s">
        <v>752</v>
      </c>
      <c r="D36" s="106" t="s">
        <v>753</v>
      </c>
      <c r="E36" s="104" t="s">
        <v>754</v>
      </c>
      <c r="F36" s="107">
        <v>36124</v>
      </c>
      <c r="G36" s="106" t="s">
        <v>663</v>
      </c>
      <c r="H36" s="104" t="s">
        <v>659</v>
      </c>
      <c r="I36" s="117">
        <v>58.5</v>
      </c>
      <c r="J36" s="104">
        <v>2025</v>
      </c>
      <c r="K36" s="104" t="s">
        <v>668</v>
      </c>
    </row>
    <row r="37" ht="31.5">
      <c r="A37" s="104">
        <v>34</v>
      </c>
      <c r="B37" s="105">
        <v>45433</v>
      </c>
      <c r="C37" s="106" t="s">
        <v>755</v>
      </c>
      <c r="D37" s="106" t="s">
        <v>52</v>
      </c>
      <c r="E37" s="104" t="s">
        <v>756</v>
      </c>
      <c r="F37" s="107">
        <v>20000</v>
      </c>
      <c r="G37" s="106" t="s">
        <v>663</v>
      </c>
      <c r="H37" s="104" t="s">
        <v>659</v>
      </c>
      <c r="I37" s="117">
        <v>1934</v>
      </c>
      <c r="J37" s="104">
        <v>2027</v>
      </c>
      <c r="K37" s="104" t="s">
        <v>668</v>
      </c>
    </row>
    <row r="38" ht="31.5">
      <c r="A38" s="104">
        <v>35</v>
      </c>
      <c r="B38" s="118">
        <v>45435</v>
      </c>
      <c r="C38" s="119" t="s">
        <v>757</v>
      </c>
      <c r="D38" s="119" t="s">
        <v>758</v>
      </c>
      <c r="E38" s="120" t="s">
        <v>759</v>
      </c>
      <c r="F38" s="107">
        <v>199993</v>
      </c>
      <c r="G38" s="106" t="s">
        <v>663</v>
      </c>
      <c r="H38" s="104" t="s">
        <v>659</v>
      </c>
      <c r="I38" s="121">
        <v>4151.3000000000002</v>
      </c>
      <c r="J38" s="104">
        <v>2030</v>
      </c>
      <c r="K38" s="104" t="s">
        <v>668</v>
      </c>
    </row>
    <row r="39" ht="31.5">
      <c r="A39" s="104">
        <v>36</v>
      </c>
      <c r="B39" s="118">
        <v>45467</v>
      </c>
      <c r="C39" s="119" t="s">
        <v>760</v>
      </c>
      <c r="D39" s="119" t="s">
        <v>761</v>
      </c>
      <c r="E39" s="120" t="s">
        <v>762</v>
      </c>
      <c r="F39" s="122">
        <v>170052</v>
      </c>
      <c r="G39" s="106" t="s">
        <v>663</v>
      </c>
      <c r="H39" s="104" t="s">
        <v>659</v>
      </c>
      <c r="I39" s="117">
        <v>16634</v>
      </c>
      <c r="J39" s="104">
        <v>2029</v>
      </c>
      <c r="K39" s="104" t="s">
        <v>668</v>
      </c>
    </row>
    <row r="40" ht="31.5">
      <c r="A40" s="104">
        <v>37</v>
      </c>
      <c r="B40" s="123">
        <v>45474</v>
      </c>
      <c r="C40" s="119" t="s">
        <v>763</v>
      </c>
      <c r="D40" s="119" t="s">
        <v>331</v>
      </c>
      <c r="E40" s="120" t="s">
        <v>764</v>
      </c>
      <c r="F40" s="124">
        <v>55242</v>
      </c>
      <c r="G40" s="119" t="s">
        <v>663</v>
      </c>
      <c r="H40" s="120" t="s">
        <v>659</v>
      </c>
      <c r="I40" s="125">
        <v>708.39999999999998</v>
      </c>
      <c r="J40" s="120">
        <v>2026</v>
      </c>
      <c r="K40" s="120" t="s">
        <v>668</v>
      </c>
    </row>
    <row r="41" ht="31.5">
      <c r="A41" s="104">
        <v>38</v>
      </c>
      <c r="B41" s="126">
        <v>45475</v>
      </c>
      <c r="C41" s="127" t="s">
        <v>763</v>
      </c>
      <c r="D41" s="127" t="s">
        <v>765</v>
      </c>
      <c r="E41" s="128" t="s">
        <v>766</v>
      </c>
      <c r="F41" s="129">
        <v>47780</v>
      </c>
      <c r="G41" s="130" t="s">
        <v>663</v>
      </c>
      <c r="H41" s="131" t="s">
        <v>659</v>
      </c>
      <c r="I41" s="132">
        <v>666.70000000000005</v>
      </c>
      <c r="J41" s="128">
        <v>2028</v>
      </c>
      <c r="K41" s="131" t="s">
        <v>668</v>
      </c>
    </row>
    <row r="42" ht="31.5">
      <c r="A42" s="104">
        <v>39</v>
      </c>
      <c r="B42" s="133">
        <v>45503</v>
      </c>
      <c r="C42" s="134" t="s">
        <v>767</v>
      </c>
      <c r="D42" s="135" t="s">
        <v>768</v>
      </c>
      <c r="E42" s="136" t="s">
        <v>769</v>
      </c>
      <c r="F42" s="137">
        <v>16001</v>
      </c>
      <c r="G42" s="138" t="s">
        <v>663</v>
      </c>
      <c r="H42" s="139" t="s">
        <v>659</v>
      </c>
      <c r="I42" s="140">
        <v>500</v>
      </c>
      <c r="J42" s="120">
        <v>2029</v>
      </c>
      <c r="K42" s="141" t="s">
        <v>668</v>
      </c>
    </row>
    <row r="43" ht="31.5">
      <c r="A43" s="104">
        <v>40</v>
      </c>
      <c r="B43" s="133">
        <v>45518</v>
      </c>
      <c r="C43" s="134" t="s">
        <v>770</v>
      </c>
      <c r="D43" s="134" t="s">
        <v>771</v>
      </c>
      <c r="E43" s="136" t="s">
        <v>772</v>
      </c>
      <c r="F43" s="142">
        <v>123076</v>
      </c>
      <c r="G43" s="127" t="s">
        <v>663</v>
      </c>
      <c r="H43" s="128" t="s">
        <v>659</v>
      </c>
      <c r="I43" s="140">
        <v>61</v>
      </c>
      <c r="J43" s="104">
        <v>2032</v>
      </c>
      <c r="K43" s="128" t="s">
        <v>668</v>
      </c>
    </row>
    <row r="44" ht="52.5">
      <c r="A44" s="104">
        <v>41</v>
      </c>
      <c r="B44" s="133">
        <v>45581</v>
      </c>
      <c r="C44" s="134" t="s">
        <v>773</v>
      </c>
      <c r="D44" s="134" t="s">
        <v>338</v>
      </c>
      <c r="E44" s="136" t="s">
        <v>774</v>
      </c>
      <c r="F44" s="142">
        <v>17956</v>
      </c>
      <c r="G44" s="127" t="s">
        <v>663</v>
      </c>
      <c r="H44" s="128" t="s">
        <v>659</v>
      </c>
      <c r="I44" s="140">
        <v>2144</v>
      </c>
      <c r="J44" s="143">
        <v>2027</v>
      </c>
      <c r="K44" s="128" t="s">
        <v>668</v>
      </c>
    </row>
    <row r="45" ht="42">
      <c r="A45" s="104">
        <v>42</v>
      </c>
      <c r="B45" s="133">
        <v>45581</v>
      </c>
      <c r="C45" s="134" t="s">
        <v>775</v>
      </c>
      <c r="D45" s="134" t="s">
        <v>776</v>
      </c>
      <c r="E45" s="136" t="s">
        <v>777</v>
      </c>
      <c r="F45" s="142">
        <v>3062545</v>
      </c>
      <c r="G45" s="127" t="s">
        <v>663</v>
      </c>
      <c r="H45" s="128" t="s">
        <v>659</v>
      </c>
      <c r="I45" s="140">
        <v>34264.300000000003</v>
      </c>
      <c r="J45" s="143">
        <v>2027</v>
      </c>
      <c r="K45" s="128" t="s">
        <v>668</v>
      </c>
    </row>
    <row r="46" ht="17.25">
      <c r="A46" s="144" t="s">
        <v>608</v>
      </c>
      <c r="B46" s="144"/>
      <c r="C46" s="144"/>
      <c r="D46" s="144"/>
      <c r="E46" s="144"/>
      <c r="F46" s="144"/>
      <c r="G46" s="144"/>
      <c r="H46" s="144"/>
      <c r="I46" s="144"/>
      <c r="J46" s="144"/>
      <c r="K46" s="144"/>
    </row>
    <row r="47" ht="31.5">
      <c r="A47" s="104">
        <v>43</v>
      </c>
      <c r="B47" s="105">
        <v>44399</v>
      </c>
      <c r="C47" s="104" t="s">
        <v>778</v>
      </c>
      <c r="D47" s="104" t="s">
        <v>779</v>
      </c>
      <c r="E47" s="106" t="s">
        <v>780</v>
      </c>
      <c r="F47" s="116">
        <v>13450</v>
      </c>
      <c r="G47" s="106" t="s">
        <v>781</v>
      </c>
      <c r="H47" s="104" t="s">
        <v>608</v>
      </c>
      <c r="I47" s="117">
        <v>490</v>
      </c>
      <c r="J47" s="145">
        <v>2018</v>
      </c>
      <c r="K47" s="145" t="s">
        <v>664</v>
      </c>
    </row>
    <row r="48" ht="31.5">
      <c r="A48" s="104">
        <v>44</v>
      </c>
      <c r="B48" s="105">
        <v>44399</v>
      </c>
      <c r="C48" s="106" t="s">
        <v>782</v>
      </c>
      <c r="D48" s="106" t="s">
        <v>783</v>
      </c>
      <c r="E48" s="106" t="s">
        <v>784</v>
      </c>
      <c r="F48" s="146">
        <v>15000</v>
      </c>
      <c r="G48" s="106" t="s">
        <v>781</v>
      </c>
      <c r="H48" s="106" t="s">
        <v>608</v>
      </c>
      <c r="I48" s="147">
        <v>200</v>
      </c>
      <c r="J48" s="148">
        <v>2020</v>
      </c>
      <c r="K48" s="145" t="s">
        <v>664</v>
      </c>
    </row>
    <row r="49" ht="31.5">
      <c r="A49" s="104">
        <v>45</v>
      </c>
      <c r="B49" s="105">
        <v>44399</v>
      </c>
      <c r="C49" s="106" t="s">
        <v>785</v>
      </c>
      <c r="D49" s="106" t="s">
        <v>786</v>
      </c>
      <c r="E49" s="106" t="s">
        <v>787</v>
      </c>
      <c r="F49" s="146">
        <v>29415</v>
      </c>
      <c r="G49" s="106" t="s">
        <v>781</v>
      </c>
      <c r="H49" s="106" t="s">
        <v>608</v>
      </c>
      <c r="I49" s="147">
        <v>65</v>
      </c>
      <c r="J49" s="112">
        <v>2025</v>
      </c>
      <c r="K49" s="104" t="s">
        <v>668</v>
      </c>
    </row>
    <row r="50" ht="52.5">
      <c r="A50" s="104">
        <v>46</v>
      </c>
      <c r="B50" s="105">
        <v>44558</v>
      </c>
      <c r="C50" s="106" t="s">
        <v>788</v>
      </c>
      <c r="D50" s="106" t="s">
        <v>789</v>
      </c>
      <c r="E50" s="106" t="s">
        <v>790</v>
      </c>
      <c r="F50" s="146">
        <v>35206</v>
      </c>
      <c r="G50" s="106" t="s">
        <v>781</v>
      </c>
      <c r="H50" s="106" t="s">
        <v>608</v>
      </c>
      <c r="I50" s="147">
        <v>360</v>
      </c>
      <c r="J50" s="106">
        <v>2021</v>
      </c>
      <c r="K50" s="106" t="s">
        <v>672</v>
      </c>
    </row>
    <row r="51" ht="31.5">
      <c r="A51" s="104">
        <v>47</v>
      </c>
      <c r="B51" s="105">
        <v>44558</v>
      </c>
      <c r="C51" s="106" t="s">
        <v>791</v>
      </c>
      <c r="D51" s="106" t="s">
        <v>792</v>
      </c>
      <c r="E51" s="106" t="s">
        <v>793</v>
      </c>
      <c r="F51" s="107">
        <v>3618</v>
      </c>
      <c r="G51" s="106" t="s">
        <v>781</v>
      </c>
      <c r="H51" s="106" t="s">
        <v>608</v>
      </c>
      <c r="I51" s="147">
        <v>280</v>
      </c>
      <c r="J51" s="106">
        <v>2027</v>
      </c>
      <c r="K51" s="104" t="s">
        <v>668</v>
      </c>
    </row>
    <row r="52" ht="31.5">
      <c r="A52" s="104">
        <v>48</v>
      </c>
      <c r="B52" s="105">
        <v>44215</v>
      </c>
      <c r="C52" s="104" t="s">
        <v>794</v>
      </c>
      <c r="D52" s="106" t="s">
        <v>795</v>
      </c>
      <c r="E52" s="104" t="s">
        <v>796</v>
      </c>
      <c r="F52" s="107">
        <v>5533</v>
      </c>
      <c r="G52" s="106" t="s">
        <v>781</v>
      </c>
      <c r="H52" s="106" t="s">
        <v>608</v>
      </c>
      <c r="I52" s="108">
        <v>180</v>
      </c>
      <c r="J52" s="112">
        <v>2024</v>
      </c>
      <c r="K52" s="104" t="s">
        <v>668</v>
      </c>
    </row>
    <row r="53" ht="31.5">
      <c r="A53" s="104">
        <v>49</v>
      </c>
      <c r="B53" s="105">
        <v>44854</v>
      </c>
      <c r="C53" s="106" t="s">
        <v>797</v>
      </c>
      <c r="D53" s="106" t="s">
        <v>798</v>
      </c>
      <c r="E53" s="106" t="s">
        <v>799</v>
      </c>
      <c r="F53" s="146">
        <v>11219</v>
      </c>
      <c r="G53" s="106" t="s">
        <v>781</v>
      </c>
      <c r="H53" s="106" t="s">
        <v>608</v>
      </c>
      <c r="I53" s="147">
        <v>120</v>
      </c>
      <c r="J53" s="112">
        <v>2025</v>
      </c>
      <c r="K53" s="104" t="s">
        <v>668</v>
      </c>
    </row>
    <row r="54" ht="73.5">
      <c r="A54" s="104">
        <v>50</v>
      </c>
      <c r="B54" s="118">
        <v>44854</v>
      </c>
      <c r="C54" s="119" t="s">
        <v>800</v>
      </c>
      <c r="D54" s="119" t="s">
        <v>801</v>
      </c>
      <c r="E54" s="119" t="s">
        <v>802</v>
      </c>
      <c r="F54" s="149" t="s">
        <v>803</v>
      </c>
      <c r="G54" s="119" t="s">
        <v>781</v>
      </c>
      <c r="H54" s="119" t="s">
        <v>608</v>
      </c>
      <c r="I54" s="150">
        <v>699.98000000000002</v>
      </c>
      <c r="J54" s="151">
        <v>2027</v>
      </c>
      <c r="K54" s="120" t="s">
        <v>668</v>
      </c>
    </row>
    <row r="55" ht="31.5">
      <c r="A55" s="104">
        <v>51</v>
      </c>
      <c r="B55" s="118">
        <v>45315</v>
      </c>
      <c r="C55" s="119" t="s">
        <v>804</v>
      </c>
      <c r="D55" s="119" t="s">
        <v>805</v>
      </c>
      <c r="E55" s="119" t="s">
        <v>806</v>
      </c>
      <c r="F55" s="149">
        <v>4000</v>
      </c>
      <c r="G55" s="119" t="s">
        <v>781</v>
      </c>
      <c r="H55" s="119" t="s">
        <v>608</v>
      </c>
      <c r="I55" s="150">
        <v>96</v>
      </c>
      <c r="J55" s="151">
        <v>2026</v>
      </c>
      <c r="K55" s="120" t="s">
        <v>668</v>
      </c>
    </row>
    <row r="56" ht="31.5">
      <c r="A56" s="104">
        <v>52</v>
      </c>
      <c r="B56" s="105">
        <v>45478</v>
      </c>
      <c r="C56" s="152" t="s">
        <v>807</v>
      </c>
      <c r="D56" s="152" t="s">
        <v>808</v>
      </c>
      <c r="E56" s="152" t="s">
        <v>809</v>
      </c>
      <c r="F56" s="153">
        <v>5824</v>
      </c>
      <c r="G56" s="152" t="s">
        <v>781</v>
      </c>
      <c r="H56" s="152" t="s">
        <v>608</v>
      </c>
      <c r="I56" s="154">
        <v>188.39519999999999</v>
      </c>
      <c r="J56" s="155">
        <v>2028</v>
      </c>
      <c r="K56" s="104" t="s">
        <v>668</v>
      </c>
    </row>
    <row r="57" ht="31.5">
      <c r="A57" s="104">
        <v>53</v>
      </c>
      <c r="B57" s="105">
        <v>45674</v>
      </c>
      <c r="C57" s="152" t="s">
        <v>810</v>
      </c>
      <c r="D57" s="152" t="s">
        <v>811</v>
      </c>
      <c r="E57" s="152" t="s">
        <v>812</v>
      </c>
      <c r="F57" s="153">
        <v>8761</v>
      </c>
      <c r="G57" s="152" t="s">
        <v>781</v>
      </c>
      <c r="H57" s="152" t="s">
        <v>608</v>
      </c>
      <c r="I57" s="154">
        <v>160</v>
      </c>
      <c r="J57" s="155">
        <v>2028</v>
      </c>
      <c r="K57" s="104" t="s">
        <v>668</v>
      </c>
    </row>
    <row r="58" ht="18.75">
      <c r="A58" s="101" t="s">
        <v>813</v>
      </c>
      <c r="B58" s="102"/>
      <c r="C58" s="102"/>
      <c r="D58" s="102"/>
      <c r="E58" s="102"/>
      <c r="F58" s="102"/>
      <c r="G58" s="102"/>
      <c r="H58" s="102"/>
      <c r="I58" s="102"/>
      <c r="J58" s="102"/>
      <c r="K58" s="103"/>
    </row>
    <row r="59" ht="31.5">
      <c r="A59" s="104">
        <v>54</v>
      </c>
      <c r="B59" s="105">
        <v>44399</v>
      </c>
      <c r="C59" s="104" t="s">
        <v>814</v>
      </c>
      <c r="D59" s="104" t="s">
        <v>815</v>
      </c>
      <c r="E59" s="104" t="s">
        <v>816</v>
      </c>
      <c r="F59" s="116">
        <v>16490</v>
      </c>
      <c r="G59" s="104" t="s">
        <v>817</v>
      </c>
      <c r="H59" s="104" t="s">
        <v>813</v>
      </c>
      <c r="I59" s="117">
        <v>1080</v>
      </c>
      <c r="J59" s="145">
        <v>2022</v>
      </c>
      <c r="K59" s="145" t="s">
        <v>664</v>
      </c>
    </row>
    <row r="60" ht="42">
      <c r="A60" s="104">
        <v>55</v>
      </c>
      <c r="B60" s="105">
        <v>44399</v>
      </c>
      <c r="C60" s="104" t="s">
        <v>818</v>
      </c>
      <c r="D60" s="104" t="s">
        <v>819</v>
      </c>
      <c r="E60" s="104" t="s">
        <v>820</v>
      </c>
      <c r="F60" s="116">
        <v>24359</v>
      </c>
      <c r="G60" s="104" t="s">
        <v>821</v>
      </c>
      <c r="H60" s="104" t="s">
        <v>813</v>
      </c>
      <c r="I60" s="117">
        <v>1589.4280000000001</v>
      </c>
      <c r="J60" s="145">
        <v>2020</v>
      </c>
      <c r="K60" s="145" t="s">
        <v>664</v>
      </c>
    </row>
    <row r="61" ht="42">
      <c r="A61" s="104">
        <v>56</v>
      </c>
      <c r="B61" s="105">
        <v>44399</v>
      </c>
      <c r="C61" s="104" t="s">
        <v>822</v>
      </c>
      <c r="D61" s="104" t="s">
        <v>823</v>
      </c>
      <c r="E61" s="104" t="s">
        <v>824</v>
      </c>
      <c r="F61" s="145">
        <v>21999</v>
      </c>
      <c r="G61" s="104" t="s">
        <v>821</v>
      </c>
      <c r="H61" s="104" t="s">
        <v>813</v>
      </c>
      <c r="I61" s="117">
        <v>720.79999999999995</v>
      </c>
      <c r="J61" s="145">
        <v>2020</v>
      </c>
      <c r="K61" s="145" t="s">
        <v>664</v>
      </c>
    </row>
    <row r="62" ht="42">
      <c r="A62" s="104">
        <v>57</v>
      </c>
      <c r="B62" s="105">
        <v>44399</v>
      </c>
      <c r="C62" s="104" t="s">
        <v>825</v>
      </c>
      <c r="D62" s="104" t="s">
        <v>826</v>
      </c>
      <c r="E62" s="104" t="s">
        <v>827</v>
      </c>
      <c r="F62" s="116">
        <v>25598</v>
      </c>
      <c r="G62" s="104" t="s">
        <v>817</v>
      </c>
      <c r="H62" s="104" t="s">
        <v>813</v>
      </c>
      <c r="I62" s="117">
        <v>1127.7059999999999</v>
      </c>
      <c r="J62" s="145">
        <v>2023</v>
      </c>
      <c r="K62" s="156" t="s">
        <v>664</v>
      </c>
    </row>
    <row r="63" ht="42">
      <c r="A63" s="104">
        <v>58</v>
      </c>
      <c r="B63" s="105">
        <v>44399</v>
      </c>
      <c r="C63" s="104" t="s">
        <v>825</v>
      </c>
      <c r="D63" s="104" t="s">
        <v>828</v>
      </c>
      <c r="E63" s="104" t="s">
        <v>829</v>
      </c>
      <c r="F63" s="116">
        <v>30295</v>
      </c>
      <c r="G63" s="104" t="s">
        <v>821</v>
      </c>
      <c r="H63" s="104" t="s">
        <v>813</v>
      </c>
      <c r="I63" s="117">
        <v>1606.1700000000001</v>
      </c>
      <c r="J63" s="145">
        <v>2026</v>
      </c>
      <c r="K63" s="104" t="s">
        <v>668</v>
      </c>
    </row>
    <row r="64" ht="57.75" customHeight="1">
      <c r="A64" s="104">
        <v>59</v>
      </c>
      <c r="B64" s="105">
        <v>44399</v>
      </c>
      <c r="C64" s="104" t="s">
        <v>818</v>
      </c>
      <c r="D64" s="104" t="s">
        <v>830</v>
      </c>
      <c r="E64" s="104" t="s">
        <v>831</v>
      </c>
      <c r="F64" s="116">
        <v>64779</v>
      </c>
      <c r="G64" s="104" t="s">
        <v>817</v>
      </c>
      <c r="H64" s="104" t="s">
        <v>813</v>
      </c>
      <c r="I64" s="117">
        <v>3178.0010000000002</v>
      </c>
      <c r="J64" s="145">
        <v>2023</v>
      </c>
      <c r="K64" s="104" t="s">
        <v>664</v>
      </c>
    </row>
    <row r="65" ht="33.75">
      <c r="A65" s="104">
        <v>60</v>
      </c>
      <c r="B65" s="105">
        <v>44399</v>
      </c>
      <c r="C65" s="104" t="s">
        <v>832</v>
      </c>
      <c r="D65" s="104" t="s">
        <v>833</v>
      </c>
      <c r="E65" s="104" t="s">
        <v>834</v>
      </c>
      <c r="F65" s="116">
        <v>55004</v>
      </c>
      <c r="G65" s="104" t="s">
        <v>821</v>
      </c>
      <c r="H65" s="104" t="s">
        <v>813</v>
      </c>
      <c r="I65" s="117">
        <v>2469.596</v>
      </c>
      <c r="J65" s="145">
        <v>2022</v>
      </c>
      <c r="K65" s="104" t="s">
        <v>664</v>
      </c>
    </row>
    <row r="66" ht="33.75">
      <c r="A66" s="104">
        <v>61</v>
      </c>
      <c r="B66" s="105">
        <v>44399</v>
      </c>
      <c r="C66" s="104" t="s">
        <v>835</v>
      </c>
      <c r="D66" s="104" t="s">
        <v>836</v>
      </c>
      <c r="E66" s="104" t="s">
        <v>824</v>
      </c>
      <c r="F66" s="116">
        <v>35420</v>
      </c>
      <c r="G66" s="104" t="s">
        <v>821</v>
      </c>
      <c r="H66" s="104" t="s">
        <v>813</v>
      </c>
      <c r="I66" s="117">
        <v>1404.598</v>
      </c>
      <c r="J66" s="145">
        <v>2023</v>
      </c>
      <c r="K66" s="104" t="s">
        <v>664</v>
      </c>
    </row>
    <row r="67" ht="45">
      <c r="A67" s="104">
        <v>62</v>
      </c>
      <c r="B67" s="105">
        <v>44399</v>
      </c>
      <c r="C67" s="104" t="s">
        <v>825</v>
      </c>
      <c r="D67" s="104" t="s">
        <v>837</v>
      </c>
      <c r="E67" s="104" t="s">
        <v>838</v>
      </c>
      <c r="F67" s="116">
        <v>45874</v>
      </c>
      <c r="G67" s="104" t="s">
        <v>821</v>
      </c>
      <c r="H67" s="104" t="s">
        <v>813</v>
      </c>
      <c r="I67" s="117">
        <v>2289.4200000000001</v>
      </c>
      <c r="J67" s="145">
        <v>2024</v>
      </c>
      <c r="K67" s="104" t="s">
        <v>664</v>
      </c>
    </row>
    <row r="68" ht="61.5" customHeight="1">
      <c r="A68" s="104">
        <v>63</v>
      </c>
      <c r="B68" s="105">
        <v>44399</v>
      </c>
      <c r="C68" s="157" t="s">
        <v>839</v>
      </c>
      <c r="D68" s="104" t="s">
        <v>840</v>
      </c>
      <c r="E68" s="104" t="s">
        <v>841</v>
      </c>
      <c r="F68" s="116">
        <v>13635</v>
      </c>
      <c r="G68" s="104" t="s">
        <v>821</v>
      </c>
      <c r="H68" s="104" t="s">
        <v>813</v>
      </c>
      <c r="I68" s="117">
        <v>417.50099999999998</v>
      </c>
      <c r="J68" s="145">
        <v>2024</v>
      </c>
      <c r="K68" s="104" t="s">
        <v>664</v>
      </c>
    </row>
    <row r="69" ht="56.25">
      <c r="A69" s="104">
        <v>64</v>
      </c>
      <c r="B69" s="105">
        <v>44399</v>
      </c>
      <c r="C69" s="104" t="s">
        <v>842</v>
      </c>
      <c r="D69" s="104" t="s">
        <v>843</v>
      </c>
      <c r="E69" s="104" t="s">
        <v>844</v>
      </c>
      <c r="F69" s="116">
        <v>7834</v>
      </c>
      <c r="G69" s="104" t="s">
        <v>821</v>
      </c>
      <c r="H69" s="104" t="s">
        <v>813</v>
      </c>
      <c r="I69" s="117">
        <v>589.36599999999999</v>
      </c>
      <c r="J69" s="145">
        <v>2023</v>
      </c>
      <c r="K69" s="104" t="s">
        <v>664</v>
      </c>
    </row>
    <row r="70" ht="33.75">
      <c r="A70" s="104">
        <v>65</v>
      </c>
      <c r="B70" s="105">
        <v>44399</v>
      </c>
      <c r="C70" s="157" t="s">
        <v>839</v>
      </c>
      <c r="D70" s="104" t="s">
        <v>845</v>
      </c>
      <c r="E70" s="104" t="s">
        <v>846</v>
      </c>
      <c r="F70" s="116">
        <v>53762</v>
      </c>
      <c r="G70" s="104" t="s">
        <v>821</v>
      </c>
      <c r="H70" s="104" t="s">
        <v>813</v>
      </c>
      <c r="I70" s="117">
        <v>1753.8430000000001</v>
      </c>
      <c r="J70" s="145">
        <v>2024</v>
      </c>
      <c r="K70" s="104" t="s">
        <v>664</v>
      </c>
    </row>
    <row r="71" ht="33.75">
      <c r="A71" s="104">
        <v>66</v>
      </c>
      <c r="B71" s="105">
        <v>44399</v>
      </c>
      <c r="C71" s="104" t="s">
        <v>835</v>
      </c>
      <c r="D71" s="104" t="s">
        <v>847</v>
      </c>
      <c r="E71" s="104" t="s">
        <v>848</v>
      </c>
      <c r="F71" s="116">
        <v>38194</v>
      </c>
      <c r="G71" s="104" t="s">
        <v>821</v>
      </c>
      <c r="H71" s="104" t="s">
        <v>813</v>
      </c>
      <c r="I71" s="117">
        <v>1828.54</v>
      </c>
      <c r="J71" s="145">
        <v>2029</v>
      </c>
      <c r="K71" s="104" t="s">
        <v>668</v>
      </c>
    </row>
    <row r="72" ht="56.25">
      <c r="A72" s="104">
        <v>67</v>
      </c>
      <c r="B72" s="105">
        <v>44399</v>
      </c>
      <c r="C72" s="104" t="s">
        <v>849</v>
      </c>
      <c r="D72" s="104" t="s">
        <v>850</v>
      </c>
      <c r="E72" s="104" t="s">
        <v>851</v>
      </c>
      <c r="F72" s="116">
        <v>17000</v>
      </c>
      <c r="G72" s="104" t="s">
        <v>821</v>
      </c>
      <c r="H72" s="104" t="s">
        <v>813</v>
      </c>
      <c r="I72" s="117">
        <v>1141.25</v>
      </c>
      <c r="J72" s="145">
        <v>2025</v>
      </c>
      <c r="K72" s="104" t="s">
        <v>664</v>
      </c>
    </row>
    <row r="73" ht="33.75">
      <c r="A73" s="104">
        <v>68</v>
      </c>
      <c r="B73" s="105">
        <v>44399</v>
      </c>
      <c r="C73" s="158" t="s">
        <v>852</v>
      </c>
      <c r="D73" s="104" t="s">
        <v>853</v>
      </c>
      <c r="E73" s="104" t="s">
        <v>854</v>
      </c>
      <c r="F73" s="116">
        <v>10094</v>
      </c>
      <c r="G73" s="104" t="s">
        <v>821</v>
      </c>
      <c r="H73" s="104" t="s">
        <v>813</v>
      </c>
      <c r="I73" s="117">
        <v>416.82299999999998</v>
      </c>
      <c r="J73" s="145">
        <v>2024</v>
      </c>
      <c r="K73" s="104" t="s">
        <v>664</v>
      </c>
    </row>
    <row r="74" ht="45">
      <c r="A74" s="104">
        <v>69</v>
      </c>
      <c r="B74" s="105">
        <v>44399</v>
      </c>
      <c r="C74" s="104" t="s">
        <v>855</v>
      </c>
      <c r="D74" s="104" t="s">
        <v>856</v>
      </c>
      <c r="E74" s="104" t="s">
        <v>857</v>
      </c>
      <c r="F74" s="116">
        <v>19782</v>
      </c>
      <c r="G74" s="104" t="s">
        <v>858</v>
      </c>
      <c r="H74" s="104" t="s">
        <v>813</v>
      </c>
      <c r="I74" s="117">
        <v>1027.2</v>
      </c>
      <c r="J74" s="145">
        <v>2025</v>
      </c>
      <c r="K74" s="104" t="s">
        <v>668</v>
      </c>
    </row>
    <row r="75" ht="45">
      <c r="A75" s="104">
        <v>70</v>
      </c>
      <c r="B75" s="105">
        <v>44399</v>
      </c>
      <c r="C75" s="104" t="s">
        <v>859</v>
      </c>
      <c r="D75" s="104" t="s">
        <v>860</v>
      </c>
      <c r="E75" s="104" t="s">
        <v>861</v>
      </c>
      <c r="F75" s="116">
        <v>10030</v>
      </c>
      <c r="G75" s="104" t="s">
        <v>821</v>
      </c>
      <c r="H75" s="104" t="s">
        <v>813</v>
      </c>
      <c r="I75" s="117">
        <v>294.358</v>
      </c>
      <c r="J75" s="145">
        <v>2029</v>
      </c>
      <c r="K75" s="104" t="s">
        <v>664</v>
      </c>
    </row>
    <row r="76" ht="45">
      <c r="A76" s="104">
        <v>71</v>
      </c>
      <c r="B76" s="105">
        <v>44399</v>
      </c>
      <c r="C76" s="104" t="s">
        <v>859</v>
      </c>
      <c r="D76" s="104" t="s">
        <v>862</v>
      </c>
      <c r="E76" s="104" t="s">
        <v>863</v>
      </c>
      <c r="F76" s="116">
        <v>6493</v>
      </c>
      <c r="G76" s="104" t="s">
        <v>821</v>
      </c>
      <c r="H76" s="104" t="s">
        <v>813</v>
      </c>
      <c r="I76" s="117">
        <v>317.69499999999999</v>
      </c>
      <c r="J76" s="145">
        <v>2026</v>
      </c>
      <c r="K76" s="104" t="s">
        <v>668</v>
      </c>
    </row>
    <row r="77" ht="45">
      <c r="A77" s="104">
        <v>72</v>
      </c>
      <c r="B77" s="105">
        <v>44399</v>
      </c>
      <c r="C77" s="104" t="s">
        <v>859</v>
      </c>
      <c r="D77" s="104" t="s">
        <v>864</v>
      </c>
      <c r="E77" s="104" t="s">
        <v>865</v>
      </c>
      <c r="F77" s="116">
        <v>22488</v>
      </c>
      <c r="G77" s="104" t="s">
        <v>821</v>
      </c>
      <c r="H77" s="104" t="s">
        <v>813</v>
      </c>
      <c r="I77" s="117">
        <v>790.20600000000002</v>
      </c>
      <c r="J77" s="145">
        <v>2026</v>
      </c>
      <c r="K77" s="104" t="s">
        <v>664</v>
      </c>
    </row>
    <row r="78" ht="33.75">
      <c r="A78" s="104">
        <v>73</v>
      </c>
      <c r="B78" s="105">
        <v>44580</v>
      </c>
      <c r="C78" s="158" t="s">
        <v>825</v>
      </c>
      <c r="D78" s="159" t="s">
        <v>866</v>
      </c>
      <c r="E78" s="158" t="s">
        <v>867</v>
      </c>
      <c r="F78" s="160">
        <v>42267</v>
      </c>
      <c r="G78" s="104" t="s">
        <v>821</v>
      </c>
      <c r="H78" s="104" t="s">
        <v>813</v>
      </c>
      <c r="I78" s="161">
        <v>4015</v>
      </c>
      <c r="J78" s="162">
        <v>2031</v>
      </c>
      <c r="K78" s="104" t="s">
        <v>668</v>
      </c>
    </row>
    <row r="79" ht="56.25">
      <c r="A79" s="104">
        <v>74</v>
      </c>
      <c r="B79" s="105">
        <v>44580</v>
      </c>
      <c r="C79" s="159" t="s">
        <v>855</v>
      </c>
      <c r="D79" s="158" t="s">
        <v>868</v>
      </c>
      <c r="E79" s="159" t="s">
        <v>869</v>
      </c>
      <c r="F79" s="163">
        <v>44248</v>
      </c>
      <c r="G79" s="104" t="s">
        <v>821</v>
      </c>
      <c r="H79" s="104" t="s">
        <v>813</v>
      </c>
      <c r="I79" s="164">
        <v>2790.127</v>
      </c>
      <c r="J79" s="165">
        <v>2031</v>
      </c>
      <c r="K79" s="104" t="s">
        <v>668</v>
      </c>
    </row>
    <row r="80" ht="33.75">
      <c r="A80" s="104">
        <v>75</v>
      </c>
      <c r="B80" s="105">
        <v>44580</v>
      </c>
      <c r="C80" s="158" t="s">
        <v>835</v>
      </c>
      <c r="D80" s="159" t="s">
        <v>870</v>
      </c>
      <c r="E80" s="158" t="s">
        <v>871</v>
      </c>
      <c r="F80" s="160">
        <v>36930</v>
      </c>
      <c r="G80" s="104" t="s">
        <v>821</v>
      </c>
      <c r="H80" s="104" t="s">
        <v>813</v>
      </c>
      <c r="I80" s="161">
        <v>1366.4000000000001</v>
      </c>
      <c r="J80" s="162">
        <v>2031</v>
      </c>
      <c r="K80" s="104" t="s">
        <v>668</v>
      </c>
    </row>
    <row r="81" ht="123.75">
      <c r="A81" s="104">
        <v>76</v>
      </c>
      <c r="B81" s="105">
        <v>44580</v>
      </c>
      <c r="C81" s="104" t="s">
        <v>859</v>
      </c>
      <c r="D81" s="158" t="s">
        <v>872</v>
      </c>
      <c r="E81" s="159" t="s">
        <v>873</v>
      </c>
      <c r="F81" s="163">
        <v>12554</v>
      </c>
      <c r="G81" s="104" t="s">
        <v>821</v>
      </c>
      <c r="H81" s="104" t="s">
        <v>813</v>
      </c>
      <c r="I81" s="164">
        <v>351.41199999999998</v>
      </c>
      <c r="J81" s="165">
        <v>2031</v>
      </c>
      <c r="K81" s="104" t="s">
        <v>668</v>
      </c>
    </row>
    <row r="82" ht="180">
      <c r="A82" s="104">
        <v>77</v>
      </c>
      <c r="B82" s="105">
        <v>44580</v>
      </c>
      <c r="C82" s="104" t="s">
        <v>859</v>
      </c>
      <c r="D82" s="159" t="s">
        <v>872</v>
      </c>
      <c r="E82" s="158" t="s">
        <v>874</v>
      </c>
      <c r="F82" s="160">
        <v>32717</v>
      </c>
      <c r="G82" s="104" t="s">
        <v>821</v>
      </c>
      <c r="H82" s="104" t="s">
        <v>813</v>
      </c>
      <c r="I82" s="161">
        <v>1354.547</v>
      </c>
      <c r="J82" s="162">
        <v>2031</v>
      </c>
      <c r="K82" s="104" t="s">
        <v>668</v>
      </c>
    </row>
    <row r="83" ht="33.75">
      <c r="A83" s="104">
        <v>78</v>
      </c>
      <c r="B83" s="105">
        <v>44580</v>
      </c>
      <c r="C83" s="158" t="s">
        <v>875</v>
      </c>
      <c r="D83" s="159" t="s">
        <v>876</v>
      </c>
      <c r="E83" s="159" t="s">
        <v>877</v>
      </c>
      <c r="F83" s="163">
        <v>13097</v>
      </c>
      <c r="G83" s="104" t="s">
        <v>821</v>
      </c>
      <c r="H83" s="104" t="s">
        <v>813</v>
      </c>
      <c r="I83" s="164">
        <v>1200</v>
      </c>
      <c r="J83" s="165">
        <v>2026</v>
      </c>
      <c r="K83" s="162" t="s">
        <v>672</v>
      </c>
    </row>
    <row r="84" ht="67.5">
      <c r="A84" s="104">
        <v>79</v>
      </c>
      <c r="B84" s="105">
        <v>44580</v>
      </c>
      <c r="C84" s="159" t="s">
        <v>835</v>
      </c>
      <c r="D84" s="158" t="s">
        <v>878</v>
      </c>
      <c r="E84" s="159" t="s">
        <v>879</v>
      </c>
      <c r="F84" s="160">
        <v>5787</v>
      </c>
      <c r="G84" s="104" t="s">
        <v>821</v>
      </c>
      <c r="H84" s="104" t="s">
        <v>813</v>
      </c>
      <c r="I84" s="161">
        <v>360.5</v>
      </c>
      <c r="J84" s="162">
        <v>2030</v>
      </c>
      <c r="K84" s="104" t="s">
        <v>668</v>
      </c>
    </row>
    <row r="85" ht="33.75">
      <c r="A85" s="104">
        <v>80</v>
      </c>
      <c r="B85" s="105">
        <v>44580</v>
      </c>
      <c r="C85" s="157" t="s">
        <v>880</v>
      </c>
      <c r="D85" s="159" t="s">
        <v>881</v>
      </c>
      <c r="E85" s="158" t="s">
        <v>882</v>
      </c>
      <c r="F85" s="160">
        <v>54556</v>
      </c>
      <c r="G85" s="104" t="s">
        <v>821</v>
      </c>
      <c r="H85" s="104" t="s">
        <v>813</v>
      </c>
      <c r="I85" s="164">
        <v>3968</v>
      </c>
      <c r="J85" s="165">
        <v>2027</v>
      </c>
      <c r="K85" s="104" t="s">
        <v>668</v>
      </c>
    </row>
    <row r="86" ht="45">
      <c r="A86" s="104">
        <v>81</v>
      </c>
      <c r="B86" s="105">
        <v>44580</v>
      </c>
      <c r="C86" s="159" t="s">
        <v>835</v>
      </c>
      <c r="D86" s="158" t="s">
        <v>883</v>
      </c>
      <c r="E86" s="159" t="s">
        <v>884</v>
      </c>
      <c r="F86" s="163">
        <v>46826</v>
      </c>
      <c r="G86" s="104" t="s">
        <v>821</v>
      </c>
      <c r="H86" s="104" t="s">
        <v>813</v>
      </c>
      <c r="I86" s="161">
        <v>1536.8499999999999</v>
      </c>
      <c r="J86" s="162">
        <v>2031</v>
      </c>
      <c r="K86" s="104" t="s">
        <v>668</v>
      </c>
    </row>
    <row r="87" ht="45">
      <c r="A87" s="104">
        <v>82</v>
      </c>
      <c r="B87" s="105">
        <v>44580</v>
      </c>
      <c r="C87" s="158" t="s">
        <v>835</v>
      </c>
      <c r="D87" s="159" t="s">
        <v>885</v>
      </c>
      <c r="E87" s="158" t="s">
        <v>886</v>
      </c>
      <c r="F87" s="160">
        <v>49277</v>
      </c>
      <c r="G87" s="104" t="s">
        <v>821</v>
      </c>
      <c r="H87" s="104" t="s">
        <v>813</v>
      </c>
      <c r="I87" s="164">
        <v>1794.116</v>
      </c>
      <c r="J87" s="165">
        <v>2031</v>
      </c>
      <c r="K87" s="104" t="s">
        <v>668</v>
      </c>
    </row>
    <row r="88" ht="45">
      <c r="A88" s="104">
        <v>83</v>
      </c>
      <c r="B88" s="105">
        <v>44644</v>
      </c>
      <c r="C88" s="159" t="s">
        <v>887</v>
      </c>
      <c r="D88" s="158" t="s">
        <v>888</v>
      </c>
      <c r="E88" s="159" t="s">
        <v>889</v>
      </c>
      <c r="F88" s="163">
        <v>8217</v>
      </c>
      <c r="G88" s="104" t="s">
        <v>821</v>
      </c>
      <c r="H88" s="104" t="s">
        <v>813</v>
      </c>
      <c r="I88" s="161">
        <v>650</v>
      </c>
      <c r="J88" s="162">
        <v>2028</v>
      </c>
      <c r="K88" s="104" t="s">
        <v>668</v>
      </c>
    </row>
    <row r="89" ht="45">
      <c r="A89" s="104">
        <v>84</v>
      </c>
      <c r="B89" s="105">
        <v>44644</v>
      </c>
      <c r="C89" s="104" t="s">
        <v>859</v>
      </c>
      <c r="D89" s="159" t="s">
        <v>890</v>
      </c>
      <c r="E89" s="158" t="s">
        <v>891</v>
      </c>
      <c r="F89" s="160">
        <v>18275</v>
      </c>
      <c r="G89" s="104" t="s">
        <v>821</v>
      </c>
      <c r="H89" s="104" t="s">
        <v>813</v>
      </c>
      <c r="I89" s="166">
        <v>884.19100000000003</v>
      </c>
      <c r="J89" s="165">
        <v>2031</v>
      </c>
      <c r="K89" s="104" t="s">
        <v>668</v>
      </c>
    </row>
    <row r="90" ht="45">
      <c r="A90" s="104">
        <v>85</v>
      </c>
      <c r="B90" s="105">
        <v>44676</v>
      </c>
      <c r="C90" s="158" t="s">
        <v>835</v>
      </c>
      <c r="D90" s="159" t="s">
        <v>892</v>
      </c>
      <c r="E90" s="159" t="s">
        <v>893</v>
      </c>
      <c r="F90" s="163">
        <v>100000</v>
      </c>
      <c r="G90" s="104" t="s">
        <v>821</v>
      </c>
      <c r="H90" s="104" t="s">
        <v>813</v>
      </c>
      <c r="I90" s="161">
        <v>3500</v>
      </c>
      <c r="J90" s="162">
        <v>2031</v>
      </c>
      <c r="K90" s="104" t="s">
        <v>668</v>
      </c>
    </row>
    <row r="91" ht="45">
      <c r="A91" s="104">
        <v>86</v>
      </c>
      <c r="B91" s="105">
        <v>44676</v>
      </c>
      <c r="C91" s="159" t="s">
        <v>835</v>
      </c>
      <c r="D91" s="158" t="s">
        <v>894</v>
      </c>
      <c r="E91" s="159" t="s">
        <v>895</v>
      </c>
      <c r="F91" s="160">
        <v>12000</v>
      </c>
      <c r="G91" s="104" t="s">
        <v>821</v>
      </c>
      <c r="H91" s="104" t="s">
        <v>813</v>
      </c>
      <c r="I91" s="166">
        <v>846.97550000000001</v>
      </c>
      <c r="J91" s="165">
        <v>2032</v>
      </c>
      <c r="K91" s="104" t="s">
        <v>668</v>
      </c>
    </row>
    <row r="92" ht="33.75">
      <c r="A92" s="104">
        <v>87</v>
      </c>
      <c r="B92" s="105">
        <v>44676</v>
      </c>
      <c r="C92" s="158" t="s">
        <v>896</v>
      </c>
      <c r="D92" s="159" t="s">
        <v>897</v>
      </c>
      <c r="E92" s="158" t="s">
        <v>898</v>
      </c>
      <c r="F92" s="160">
        <v>11462</v>
      </c>
      <c r="G92" s="104" t="s">
        <v>821</v>
      </c>
      <c r="H92" s="104" t="s">
        <v>813</v>
      </c>
      <c r="I92" s="167">
        <v>887.63977</v>
      </c>
      <c r="J92" s="162">
        <v>2025</v>
      </c>
      <c r="K92" s="104" t="s">
        <v>668</v>
      </c>
    </row>
    <row r="93" ht="33.75">
      <c r="A93" s="104">
        <v>88</v>
      </c>
      <c r="B93" s="105">
        <v>44708</v>
      </c>
      <c r="C93" s="168" t="s">
        <v>839</v>
      </c>
      <c r="D93" s="158" t="s">
        <v>899</v>
      </c>
      <c r="E93" s="159" t="s">
        <v>900</v>
      </c>
      <c r="F93" s="163">
        <v>23833</v>
      </c>
      <c r="G93" s="104" t="s">
        <v>821</v>
      </c>
      <c r="H93" s="104" t="s">
        <v>813</v>
      </c>
      <c r="I93" s="166">
        <v>1121.0136</v>
      </c>
      <c r="J93" s="165">
        <v>2029</v>
      </c>
      <c r="K93" s="104" t="s">
        <v>668</v>
      </c>
    </row>
    <row r="94" ht="45">
      <c r="A94" s="104">
        <v>89</v>
      </c>
      <c r="B94" s="105">
        <v>44708</v>
      </c>
      <c r="C94" s="158" t="s">
        <v>852</v>
      </c>
      <c r="D94" s="159" t="s">
        <v>901</v>
      </c>
      <c r="E94" s="158" t="s">
        <v>902</v>
      </c>
      <c r="F94" s="160">
        <v>6852</v>
      </c>
      <c r="G94" s="104" t="s">
        <v>821</v>
      </c>
      <c r="H94" s="104" t="s">
        <v>813</v>
      </c>
      <c r="I94" s="169">
        <v>300.76573999999999</v>
      </c>
      <c r="J94" s="162">
        <v>2028</v>
      </c>
      <c r="K94" s="104" t="s">
        <v>668</v>
      </c>
    </row>
    <row r="95" ht="48.75" customHeight="1">
      <c r="A95" s="104">
        <v>90</v>
      </c>
      <c r="B95" s="105">
        <v>44736</v>
      </c>
      <c r="C95" s="159" t="s">
        <v>903</v>
      </c>
      <c r="D95" s="158" t="s">
        <v>904</v>
      </c>
      <c r="E95" s="159" t="s">
        <v>905</v>
      </c>
      <c r="F95" s="163">
        <v>20310</v>
      </c>
      <c r="G95" s="104" t="s">
        <v>821</v>
      </c>
      <c r="H95" s="104" t="s">
        <v>813</v>
      </c>
      <c r="I95" s="164">
        <v>4100</v>
      </c>
      <c r="J95" s="165">
        <v>2028</v>
      </c>
      <c r="K95" s="104" t="s">
        <v>668</v>
      </c>
    </row>
    <row r="96" ht="33.75">
      <c r="A96" s="104">
        <v>91</v>
      </c>
      <c r="B96" s="105">
        <v>44854</v>
      </c>
      <c r="C96" s="158" t="s">
        <v>875</v>
      </c>
      <c r="D96" s="159" t="s">
        <v>876</v>
      </c>
      <c r="E96" s="158" t="s">
        <v>877</v>
      </c>
      <c r="F96" s="160">
        <v>10112</v>
      </c>
      <c r="G96" s="104" t="s">
        <v>821</v>
      </c>
      <c r="H96" s="104" t="s">
        <v>813</v>
      </c>
      <c r="I96" s="161">
        <v>2250</v>
      </c>
      <c r="J96" s="162">
        <v>2028</v>
      </c>
      <c r="K96" s="104" t="s">
        <v>668</v>
      </c>
    </row>
    <row r="97" ht="45">
      <c r="A97" s="104">
        <v>92</v>
      </c>
      <c r="B97" s="105">
        <v>44918</v>
      </c>
      <c r="C97" s="104" t="s">
        <v>859</v>
      </c>
      <c r="D97" s="157" t="s">
        <v>906</v>
      </c>
      <c r="E97" s="168" t="s">
        <v>907</v>
      </c>
      <c r="F97" s="170">
        <v>79342</v>
      </c>
      <c r="G97" s="104" t="s">
        <v>821</v>
      </c>
      <c r="H97" s="104" t="s">
        <v>813</v>
      </c>
      <c r="I97" s="171">
        <v>120</v>
      </c>
      <c r="J97" s="172">
        <v>2032</v>
      </c>
      <c r="K97" s="104" t="s">
        <v>668</v>
      </c>
    </row>
    <row r="98" ht="33.75">
      <c r="A98" s="104">
        <v>93</v>
      </c>
      <c r="B98" s="105">
        <v>44918</v>
      </c>
      <c r="C98" s="157" t="s">
        <v>880</v>
      </c>
      <c r="D98" s="168" t="s">
        <v>908</v>
      </c>
      <c r="E98" s="157" t="s">
        <v>909</v>
      </c>
      <c r="F98" s="173">
        <v>27523</v>
      </c>
      <c r="G98" s="104" t="s">
        <v>821</v>
      </c>
      <c r="H98" s="104" t="s">
        <v>813</v>
      </c>
      <c r="I98" s="174">
        <v>63</v>
      </c>
      <c r="J98" s="168">
        <v>2027</v>
      </c>
      <c r="K98" s="104" t="s">
        <v>668</v>
      </c>
    </row>
    <row r="99" ht="33.75">
      <c r="A99" s="104">
        <v>94</v>
      </c>
      <c r="B99" s="105">
        <v>44918</v>
      </c>
      <c r="C99" s="159" t="s">
        <v>835</v>
      </c>
      <c r="D99" s="157" t="s">
        <v>910</v>
      </c>
      <c r="E99" s="168" t="s">
        <v>911</v>
      </c>
      <c r="F99" s="170">
        <v>36575</v>
      </c>
      <c r="G99" s="104" t="s">
        <v>821</v>
      </c>
      <c r="H99" s="104" t="s">
        <v>813</v>
      </c>
      <c r="I99" s="171">
        <v>40</v>
      </c>
      <c r="J99" s="157">
        <v>2032</v>
      </c>
      <c r="K99" s="104" t="s">
        <v>668</v>
      </c>
    </row>
    <row r="100" ht="33.75">
      <c r="A100" s="104">
        <v>95</v>
      </c>
      <c r="B100" s="105">
        <v>44918</v>
      </c>
      <c r="C100" s="158" t="s">
        <v>835</v>
      </c>
      <c r="D100" s="168" t="s">
        <v>912</v>
      </c>
      <c r="E100" s="157" t="s">
        <v>913</v>
      </c>
      <c r="F100" s="173">
        <v>26266</v>
      </c>
      <c r="G100" s="104" t="s">
        <v>821</v>
      </c>
      <c r="H100" s="104" t="s">
        <v>813</v>
      </c>
      <c r="I100" s="174">
        <v>33</v>
      </c>
      <c r="J100" s="168">
        <v>2032</v>
      </c>
      <c r="K100" s="104" t="s">
        <v>668</v>
      </c>
    </row>
    <row r="101" ht="45">
      <c r="A101" s="104">
        <v>96</v>
      </c>
      <c r="B101" s="105">
        <v>44918</v>
      </c>
      <c r="C101" s="159" t="s">
        <v>887</v>
      </c>
      <c r="D101" s="157" t="s">
        <v>914</v>
      </c>
      <c r="E101" s="168" t="s">
        <v>915</v>
      </c>
      <c r="F101" s="170">
        <v>11664</v>
      </c>
      <c r="G101" s="104" t="s">
        <v>821</v>
      </c>
      <c r="H101" s="104" t="s">
        <v>813</v>
      </c>
      <c r="I101" s="171">
        <v>111</v>
      </c>
      <c r="J101" s="157">
        <v>2032</v>
      </c>
      <c r="K101" s="104" t="s">
        <v>668</v>
      </c>
    </row>
    <row r="102" ht="45">
      <c r="A102" s="104">
        <v>97</v>
      </c>
      <c r="B102" s="175">
        <v>45017</v>
      </c>
      <c r="C102" s="158" t="s">
        <v>896</v>
      </c>
      <c r="D102" s="159" t="s">
        <v>916</v>
      </c>
      <c r="E102" s="158" t="s">
        <v>917</v>
      </c>
      <c r="F102" s="176">
        <v>48876</v>
      </c>
      <c r="G102" s="104" t="s">
        <v>821</v>
      </c>
      <c r="H102" s="104" t="s">
        <v>813</v>
      </c>
      <c r="I102" s="177">
        <v>5594.6229999999996</v>
      </c>
      <c r="J102" s="162">
        <v>2028</v>
      </c>
      <c r="K102" s="104" t="s">
        <v>668</v>
      </c>
      <c r="L102" s="178"/>
    </row>
    <row r="103" ht="45">
      <c r="A103" s="104">
        <v>98</v>
      </c>
      <c r="B103" s="105">
        <v>45139</v>
      </c>
      <c r="C103" s="159" t="s">
        <v>887</v>
      </c>
      <c r="D103" s="158" t="s">
        <v>918</v>
      </c>
      <c r="E103" s="159" t="s">
        <v>919</v>
      </c>
      <c r="F103" s="170" t="s">
        <v>920</v>
      </c>
      <c r="G103" s="104" t="s">
        <v>821</v>
      </c>
      <c r="H103" s="104" t="s">
        <v>813</v>
      </c>
      <c r="I103" s="179">
        <v>1170</v>
      </c>
      <c r="J103" s="165">
        <v>2033</v>
      </c>
      <c r="K103" s="104" t="s">
        <v>672</v>
      </c>
      <c r="L103" s="178"/>
    </row>
    <row r="104" ht="33.75">
      <c r="A104" s="104">
        <v>99</v>
      </c>
      <c r="B104" s="105">
        <v>45139</v>
      </c>
      <c r="C104" s="157" t="s">
        <v>839</v>
      </c>
      <c r="D104" s="159" t="s">
        <v>921</v>
      </c>
      <c r="E104" s="158" t="s">
        <v>922</v>
      </c>
      <c r="F104" s="173" t="s">
        <v>923</v>
      </c>
      <c r="G104" s="104" t="s">
        <v>821</v>
      </c>
      <c r="H104" s="104" t="s">
        <v>813</v>
      </c>
      <c r="I104" s="177">
        <v>5843.8339999999998</v>
      </c>
      <c r="J104" s="162">
        <v>2028</v>
      </c>
      <c r="K104" s="104" t="s">
        <v>668</v>
      </c>
      <c r="L104" s="178"/>
    </row>
    <row r="105" ht="45">
      <c r="A105" s="104">
        <v>100</v>
      </c>
      <c r="B105" s="105">
        <v>45139</v>
      </c>
      <c r="C105" s="159" t="s">
        <v>896</v>
      </c>
      <c r="D105" s="158" t="s">
        <v>924</v>
      </c>
      <c r="E105" s="159" t="s">
        <v>925</v>
      </c>
      <c r="F105" s="170">
        <v>24807</v>
      </c>
      <c r="G105" s="104" t="s">
        <v>821</v>
      </c>
      <c r="H105" s="104" t="s">
        <v>813</v>
      </c>
      <c r="I105" s="180">
        <v>2899.0160000000001</v>
      </c>
      <c r="J105" s="165">
        <v>2029</v>
      </c>
      <c r="K105" s="104" t="s">
        <v>668</v>
      </c>
      <c r="L105" s="178"/>
    </row>
    <row r="106" ht="33.75">
      <c r="A106" s="104">
        <v>101</v>
      </c>
      <c r="B106" s="105">
        <v>45139</v>
      </c>
      <c r="C106" s="168" t="s">
        <v>839</v>
      </c>
      <c r="D106" s="159" t="s">
        <v>921</v>
      </c>
      <c r="E106" s="158" t="s">
        <v>926</v>
      </c>
      <c r="F106" s="173" t="s">
        <v>927</v>
      </c>
      <c r="G106" s="104" t="s">
        <v>821</v>
      </c>
      <c r="H106" s="104" t="s">
        <v>813</v>
      </c>
      <c r="I106" s="177">
        <v>8983.5849999999991</v>
      </c>
      <c r="J106" s="162">
        <v>2032</v>
      </c>
      <c r="K106" s="104" t="s">
        <v>668</v>
      </c>
      <c r="L106" s="178"/>
    </row>
    <row r="107" ht="33.75">
      <c r="A107" s="104">
        <v>102</v>
      </c>
      <c r="B107" s="181">
        <v>45324</v>
      </c>
      <c r="C107" s="158" t="s">
        <v>928</v>
      </c>
      <c r="D107" s="159" t="s">
        <v>929</v>
      </c>
      <c r="E107" s="159" t="s">
        <v>930</v>
      </c>
      <c r="F107" s="158">
        <v>61291</v>
      </c>
      <c r="G107" s="182" t="s">
        <v>931</v>
      </c>
      <c r="H107" s="183" t="s">
        <v>813</v>
      </c>
      <c r="I107" s="159">
        <v>2397.0149999999999</v>
      </c>
      <c r="J107" s="158">
        <v>2033</v>
      </c>
      <c r="K107" s="182" t="s">
        <v>668</v>
      </c>
      <c r="L107" s="178"/>
    </row>
    <row r="108" ht="45">
      <c r="A108" s="104">
        <v>103</v>
      </c>
      <c r="B108" s="181">
        <v>45324</v>
      </c>
      <c r="C108" s="159" t="s">
        <v>932</v>
      </c>
      <c r="D108" s="159" t="s">
        <v>933</v>
      </c>
      <c r="E108" s="159" t="s">
        <v>934</v>
      </c>
      <c r="F108" s="159">
        <v>28158</v>
      </c>
      <c r="G108" s="182" t="s">
        <v>935</v>
      </c>
      <c r="H108" s="104" t="s">
        <v>813</v>
      </c>
      <c r="I108" s="159">
        <v>5200</v>
      </c>
      <c r="J108" s="159">
        <v>2028</v>
      </c>
      <c r="K108" s="182" t="s">
        <v>936</v>
      </c>
      <c r="L108" s="178"/>
    </row>
    <row r="109" ht="33.75">
      <c r="A109" s="104">
        <v>104</v>
      </c>
      <c r="B109" s="181">
        <v>45569</v>
      </c>
      <c r="C109" s="152" t="s">
        <v>937</v>
      </c>
      <c r="D109" s="152" t="s">
        <v>938</v>
      </c>
      <c r="E109" s="152" t="s">
        <v>939</v>
      </c>
      <c r="F109" s="159">
        <v>186053</v>
      </c>
      <c r="G109" s="182" t="s">
        <v>935</v>
      </c>
      <c r="H109" s="104" t="s">
        <v>813</v>
      </c>
      <c r="I109" s="159">
        <v>18000</v>
      </c>
      <c r="J109" s="159">
        <v>2034</v>
      </c>
      <c r="K109" s="182" t="s">
        <v>936</v>
      </c>
      <c r="L109" s="178"/>
    </row>
    <row r="110" ht="33.75">
      <c r="A110" s="104">
        <v>105</v>
      </c>
      <c r="B110" s="181">
        <v>45569</v>
      </c>
      <c r="C110" s="152" t="s">
        <v>940</v>
      </c>
      <c r="D110" s="152" t="s">
        <v>941</v>
      </c>
      <c r="E110" s="152" t="s">
        <v>942</v>
      </c>
      <c r="F110" s="159">
        <v>41757</v>
      </c>
      <c r="G110" s="182" t="s">
        <v>935</v>
      </c>
      <c r="H110" s="104" t="s">
        <v>813</v>
      </c>
      <c r="I110" s="159">
        <v>7300</v>
      </c>
      <c r="J110" s="159">
        <v>2031</v>
      </c>
      <c r="K110" s="182" t="s">
        <v>936</v>
      </c>
      <c r="L110" s="178"/>
    </row>
    <row r="111" ht="45">
      <c r="A111" s="104">
        <v>106</v>
      </c>
      <c r="B111" s="181">
        <v>45569</v>
      </c>
      <c r="C111" s="152" t="s">
        <v>943</v>
      </c>
      <c r="D111" s="152" t="s">
        <v>944</v>
      </c>
      <c r="E111" s="152" t="s">
        <v>945</v>
      </c>
      <c r="F111" s="159">
        <v>15734</v>
      </c>
      <c r="G111" s="182" t="s">
        <v>935</v>
      </c>
      <c r="H111" s="104" t="s">
        <v>813</v>
      </c>
      <c r="I111" s="184">
        <v>3181.4079999999999</v>
      </c>
      <c r="J111" s="159">
        <v>2034</v>
      </c>
      <c r="K111" s="182" t="s">
        <v>936</v>
      </c>
      <c r="L111" s="178"/>
    </row>
    <row r="112" ht="45">
      <c r="A112" s="104">
        <v>107</v>
      </c>
      <c r="B112" s="181">
        <v>45569</v>
      </c>
      <c r="C112" s="152" t="s">
        <v>946</v>
      </c>
      <c r="D112" s="152" t="s">
        <v>947</v>
      </c>
      <c r="E112" s="152" t="s">
        <v>948</v>
      </c>
      <c r="F112" s="159">
        <v>24137</v>
      </c>
      <c r="G112" s="182" t="s">
        <v>935</v>
      </c>
      <c r="H112" s="104" t="s">
        <v>813</v>
      </c>
      <c r="I112" s="159">
        <v>5486.6719999999996</v>
      </c>
      <c r="J112" s="159">
        <v>2034</v>
      </c>
      <c r="K112" s="182" t="s">
        <v>936</v>
      </c>
      <c r="L112" s="178"/>
    </row>
    <row r="113" ht="33.75">
      <c r="A113" s="120">
        <v>108</v>
      </c>
      <c r="B113" s="185">
        <v>45569</v>
      </c>
      <c r="C113" s="186" t="s">
        <v>949</v>
      </c>
      <c r="D113" s="186" t="s">
        <v>950</v>
      </c>
      <c r="E113" s="152" t="s">
        <v>951</v>
      </c>
      <c r="F113" s="159">
        <v>4918</v>
      </c>
      <c r="G113" s="187" t="s">
        <v>952</v>
      </c>
      <c r="H113" s="120" t="s">
        <v>813</v>
      </c>
      <c r="I113" s="188">
        <v>14312.392</v>
      </c>
      <c r="J113" s="188">
        <v>2034</v>
      </c>
      <c r="K113" s="187" t="s">
        <v>936</v>
      </c>
      <c r="L113" s="178"/>
    </row>
    <row r="114" ht="33.75">
      <c r="A114" s="189"/>
      <c r="B114" s="190"/>
      <c r="C114" s="191"/>
      <c r="D114" s="191"/>
      <c r="E114" s="152" t="s">
        <v>953</v>
      </c>
      <c r="F114" s="159">
        <v>12205</v>
      </c>
      <c r="G114" s="192"/>
      <c r="H114" s="189"/>
      <c r="I114" s="193"/>
      <c r="J114" s="193"/>
      <c r="K114" s="192"/>
      <c r="L114" s="178"/>
    </row>
    <row r="115" ht="33.75">
      <c r="A115" s="194"/>
      <c r="B115" s="195"/>
      <c r="C115" s="196"/>
      <c r="D115" s="196"/>
      <c r="E115" s="152" t="s">
        <v>954</v>
      </c>
      <c r="F115" s="159">
        <v>38330</v>
      </c>
      <c r="G115" s="197"/>
      <c r="H115" s="194"/>
      <c r="I115" s="198"/>
      <c r="J115" s="198"/>
      <c r="K115" s="197"/>
      <c r="L115" s="178"/>
    </row>
    <row r="116" s="199" customFormat="1" ht="18.75">
      <c r="A116" s="200" t="s">
        <v>580</v>
      </c>
      <c r="B116" s="201"/>
      <c r="C116" s="201"/>
      <c r="D116" s="201"/>
      <c r="E116" s="201"/>
      <c r="F116" s="201"/>
      <c r="G116" s="201"/>
      <c r="H116" s="201"/>
      <c r="I116" s="201"/>
      <c r="J116" s="201"/>
      <c r="K116" s="202"/>
    </row>
    <row r="117" ht="33.75">
      <c r="A117" s="194">
        <v>109</v>
      </c>
      <c r="B117" s="203">
        <v>44399</v>
      </c>
      <c r="C117" s="204" t="s">
        <v>896</v>
      </c>
      <c r="D117" s="205" t="s">
        <v>955</v>
      </c>
      <c r="E117" s="205" t="s">
        <v>956</v>
      </c>
      <c r="F117" s="206">
        <v>9465</v>
      </c>
      <c r="G117" s="205" t="s">
        <v>957</v>
      </c>
      <c r="H117" s="205" t="s">
        <v>580</v>
      </c>
      <c r="I117" s="207">
        <v>497.06999999999999</v>
      </c>
      <c r="J117" s="205">
        <v>2023</v>
      </c>
      <c r="K117" s="194" t="s">
        <v>664</v>
      </c>
    </row>
    <row r="118" ht="33.75">
      <c r="A118" s="104">
        <v>110</v>
      </c>
      <c r="B118" s="105">
        <v>44399</v>
      </c>
      <c r="C118" s="184" t="s">
        <v>896</v>
      </c>
      <c r="D118" s="119" t="s">
        <v>958</v>
      </c>
      <c r="E118" s="106" t="s">
        <v>959</v>
      </c>
      <c r="F118" s="107">
        <v>28721</v>
      </c>
      <c r="G118" s="106" t="s">
        <v>957</v>
      </c>
      <c r="H118" s="106" t="s">
        <v>580</v>
      </c>
      <c r="I118" s="108">
        <v>1420.2760000000001</v>
      </c>
      <c r="J118" s="106">
        <v>2024</v>
      </c>
      <c r="K118" s="104" t="s">
        <v>664</v>
      </c>
    </row>
    <row r="119" ht="33.75">
      <c r="A119" s="194">
        <v>111</v>
      </c>
      <c r="B119" s="105">
        <v>44399</v>
      </c>
      <c r="C119" s="208" t="s">
        <v>896</v>
      </c>
      <c r="D119" s="127" t="s">
        <v>960</v>
      </c>
      <c r="E119" s="209" t="s">
        <v>961</v>
      </c>
      <c r="F119" s="107">
        <v>29233</v>
      </c>
      <c r="G119" s="106" t="s">
        <v>957</v>
      </c>
      <c r="H119" s="106" t="s">
        <v>580</v>
      </c>
      <c r="I119" s="108">
        <v>1487.7159999999999</v>
      </c>
      <c r="J119" s="106">
        <v>2024</v>
      </c>
      <c r="K119" s="104" t="s">
        <v>664</v>
      </c>
    </row>
    <row r="120" ht="45">
      <c r="A120" s="104">
        <v>112</v>
      </c>
      <c r="B120" s="105">
        <v>44399</v>
      </c>
      <c r="C120" s="106" t="s">
        <v>962</v>
      </c>
      <c r="D120" s="205" t="s">
        <v>963</v>
      </c>
      <c r="E120" s="106" t="s">
        <v>964</v>
      </c>
      <c r="F120" s="107">
        <v>104777</v>
      </c>
      <c r="G120" s="106" t="s">
        <v>957</v>
      </c>
      <c r="H120" s="106" t="s">
        <v>580</v>
      </c>
      <c r="I120" s="108">
        <v>5489.8782600000004</v>
      </c>
      <c r="J120" s="106">
        <v>2027</v>
      </c>
      <c r="K120" s="104" t="s">
        <v>668</v>
      </c>
    </row>
    <row r="121" ht="33.75">
      <c r="A121" s="194">
        <v>113</v>
      </c>
      <c r="B121" s="105">
        <v>44399</v>
      </c>
      <c r="C121" s="106" t="s">
        <v>962</v>
      </c>
      <c r="D121" s="106" t="s">
        <v>965</v>
      </c>
      <c r="E121" s="106" t="s">
        <v>966</v>
      </c>
      <c r="F121" s="107">
        <v>22177</v>
      </c>
      <c r="G121" s="106" t="s">
        <v>967</v>
      </c>
      <c r="H121" s="106" t="s">
        <v>580</v>
      </c>
      <c r="I121" s="108">
        <v>1268.9602500000001</v>
      </c>
      <c r="J121" s="106">
        <v>2023</v>
      </c>
      <c r="K121" s="104" t="s">
        <v>664</v>
      </c>
    </row>
    <row r="122" ht="33.75">
      <c r="A122" s="104">
        <v>114</v>
      </c>
      <c r="B122" s="105">
        <v>44399</v>
      </c>
      <c r="C122" s="104" t="s">
        <v>832</v>
      </c>
      <c r="D122" s="106" t="s">
        <v>968</v>
      </c>
      <c r="E122" s="104" t="s">
        <v>969</v>
      </c>
      <c r="F122" s="107">
        <v>12104</v>
      </c>
      <c r="G122" s="106" t="s">
        <v>957</v>
      </c>
      <c r="H122" s="106" t="s">
        <v>580</v>
      </c>
      <c r="I122" s="108">
        <v>610.39999999999998</v>
      </c>
      <c r="J122" s="106">
        <v>2023</v>
      </c>
      <c r="K122" s="104" t="s">
        <v>668</v>
      </c>
    </row>
    <row r="123" ht="33.75">
      <c r="A123" s="194">
        <v>115</v>
      </c>
      <c r="B123" s="105">
        <v>44558</v>
      </c>
      <c r="C123" s="104" t="s">
        <v>832</v>
      </c>
      <c r="D123" s="106" t="s">
        <v>970</v>
      </c>
      <c r="E123" s="104" t="s">
        <v>971</v>
      </c>
      <c r="F123" s="107">
        <v>14944</v>
      </c>
      <c r="G123" s="106" t="s">
        <v>957</v>
      </c>
      <c r="H123" s="104" t="s">
        <v>580</v>
      </c>
      <c r="I123" s="108">
        <v>1010.6</v>
      </c>
      <c r="J123" s="112" t="s">
        <v>972</v>
      </c>
      <c r="K123" s="104" t="s">
        <v>668</v>
      </c>
    </row>
    <row r="124" ht="33.75">
      <c r="A124" s="104">
        <v>116</v>
      </c>
      <c r="B124" s="105">
        <v>44558</v>
      </c>
      <c r="C124" s="104" t="s">
        <v>973</v>
      </c>
      <c r="D124" s="106" t="s">
        <v>974</v>
      </c>
      <c r="E124" s="104" t="s">
        <v>975</v>
      </c>
      <c r="F124" s="107">
        <v>37603</v>
      </c>
      <c r="G124" s="106" t="s">
        <v>957</v>
      </c>
      <c r="H124" s="104" t="s">
        <v>580</v>
      </c>
      <c r="I124" s="108">
        <v>1605</v>
      </c>
      <c r="J124" s="112">
        <v>2026</v>
      </c>
      <c r="K124" s="104" t="s">
        <v>668</v>
      </c>
    </row>
    <row r="125" ht="33.75">
      <c r="A125" s="194">
        <v>117</v>
      </c>
      <c r="B125" s="105">
        <v>44708</v>
      </c>
      <c r="C125" s="104" t="s">
        <v>859</v>
      </c>
      <c r="D125" s="106" t="s">
        <v>976</v>
      </c>
      <c r="E125" s="104" t="s">
        <v>977</v>
      </c>
      <c r="F125" s="107">
        <v>4402</v>
      </c>
      <c r="G125" s="106" t="s">
        <v>957</v>
      </c>
      <c r="H125" s="104" t="s">
        <v>580</v>
      </c>
      <c r="I125" s="108">
        <v>304.97235999999998</v>
      </c>
      <c r="J125" s="112">
        <v>2026</v>
      </c>
      <c r="K125" s="104" t="s">
        <v>668</v>
      </c>
    </row>
    <row r="126" ht="33.75">
      <c r="A126" s="104">
        <v>118</v>
      </c>
      <c r="B126" s="210">
        <v>44854</v>
      </c>
      <c r="C126" s="184" t="s">
        <v>852</v>
      </c>
      <c r="D126" s="184" t="s">
        <v>978</v>
      </c>
      <c r="E126" s="184" t="s">
        <v>979</v>
      </c>
      <c r="F126" s="211">
        <v>14258</v>
      </c>
      <c r="G126" s="106" t="s">
        <v>957</v>
      </c>
      <c r="H126" s="104" t="s">
        <v>580</v>
      </c>
      <c r="I126" s="108">
        <v>428.0822</v>
      </c>
      <c r="J126" s="184">
        <v>2032</v>
      </c>
      <c r="K126" s="104" t="s">
        <v>668</v>
      </c>
    </row>
    <row r="127" ht="33.75">
      <c r="A127" s="194">
        <v>119</v>
      </c>
      <c r="B127" s="212">
        <v>44854</v>
      </c>
      <c r="C127" s="213" t="s">
        <v>896</v>
      </c>
      <c r="D127" s="213" t="s">
        <v>980</v>
      </c>
      <c r="E127" s="213" t="s">
        <v>981</v>
      </c>
      <c r="F127" s="214">
        <v>15895</v>
      </c>
      <c r="G127" s="138" t="s">
        <v>957</v>
      </c>
      <c r="H127" s="141" t="s">
        <v>580</v>
      </c>
      <c r="I127" s="215">
        <v>1266.2060000500001</v>
      </c>
      <c r="J127" s="213">
        <v>2025</v>
      </c>
      <c r="K127" s="141" t="s">
        <v>668</v>
      </c>
    </row>
    <row r="128" ht="33.75">
      <c r="A128" s="104">
        <v>120</v>
      </c>
      <c r="B128" s="216">
        <v>44939</v>
      </c>
      <c r="C128" s="217" t="s">
        <v>839</v>
      </c>
      <c r="D128" s="217" t="s">
        <v>982</v>
      </c>
      <c r="E128" s="217" t="s">
        <v>983</v>
      </c>
      <c r="F128" s="218">
        <v>8610.8400000000001</v>
      </c>
      <c r="G128" s="219" t="s">
        <v>957</v>
      </c>
      <c r="H128" s="128" t="s">
        <v>580</v>
      </c>
      <c r="I128" s="220">
        <v>453.339</v>
      </c>
      <c r="J128" s="217">
        <v>2028</v>
      </c>
      <c r="K128" s="128" t="s">
        <v>668</v>
      </c>
    </row>
    <row r="129" ht="18.75">
      <c r="A129" s="221" t="s">
        <v>509</v>
      </c>
      <c r="B129" s="222"/>
      <c r="C129" s="222"/>
      <c r="D129" s="222"/>
      <c r="E129" s="222"/>
      <c r="F129" s="222"/>
      <c r="G129" s="222"/>
      <c r="H129" s="222"/>
      <c r="I129" s="222"/>
      <c r="J129" s="222"/>
      <c r="K129" s="223"/>
    </row>
    <row r="130" ht="45">
      <c r="A130" s="104">
        <v>121</v>
      </c>
      <c r="B130" s="133">
        <v>45017</v>
      </c>
      <c r="C130" s="134" t="s">
        <v>984</v>
      </c>
      <c r="D130" s="134" t="s">
        <v>985</v>
      </c>
      <c r="E130" s="136" t="s">
        <v>986</v>
      </c>
      <c r="F130" s="142">
        <v>20000</v>
      </c>
      <c r="G130" s="134" t="s">
        <v>781</v>
      </c>
      <c r="H130" s="136" t="s">
        <v>509</v>
      </c>
      <c r="I130" s="224">
        <v>800</v>
      </c>
      <c r="J130" s="136">
        <v>2027</v>
      </c>
      <c r="K130" s="128" t="s">
        <v>668</v>
      </c>
    </row>
    <row r="132">
      <c r="F132" s="225"/>
      <c r="I132" s="225"/>
    </row>
    <row r="134">
      <c r="F134" s="225"/>
      <c r="I134" s="225"/>
    </row>
  </sheetData>
  <autoFilter ref="A2:N130"/>
  <mergeCells count="15">
    <mergeCell ref="A1:K1"/>
    <mergeCell ref="A3:K3"/>
    <mergeCell ref="A46:K46"/>
    <mergeCell ref="A58:K58"/>
    <mergeCell ref="A113:A115"/>
    <mergeCell ref="B113:B115"/>
    <mergeCell ref="C113:C115"/>
    <mergeCell ref="D113:D115"/>
    <mergeCell ref="G113:G115"/>
    <mergeCell ref="H113:H115"/>
    <mergeCell ref="I113:I115"/>
    <mergeCell ref="J113:J115"/>
    <mergeCell ref="K113:K115"/>
    <mergeCell ref="A116:K116"/>
    <mergeCell ref="A129:K129"/>
  </mergeCells>
  <printOptions headings="0" gridLines="0"/>
  <pageMargins left="0.25" right="0.25" top="0.75" bottom="0.75" header="0.29999999999999999" footer="0.29999999999999999"/>
  <pageSetup paperSize="9" scale="52" fitToWidth="1" fitToHeight="5" pageOrder="downThenOver" orientation="landscape" usePrinterDefaults="1" blackAndWhite="0" draft="0" cellComments="none" useFirstPageNumber="0" errors="displayed" horizontalDpi="2147483648" verticalDpi="2147483648" copies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55" workbookViewId="0">
      <pane ySplit="3" topLeftCell="A4" activePane="bottomLeft" state="frozen"/>
      <selection activeCell="A1" activeCellId="0" sqref="A1:L1"/>
    </sheetView>
  </sheetViews>
  <sheetFormatPr defaultColWidth="9.140625" defaultRowHeight="14.25"/>
  <cols>
    <col customWidth="1" min="1" max="1" width="7.5703125"/>
    <col bestFit="1" customWidth="1" min="2" max="2" width="27"/>
    <col customWidth="1" min="3" max="3" width="32.85546875"/>
    <col customWidth="1" min="4" max="4" width="54.28515625"/>
    <col customWidth="1" min="5" max="5" width="41.140625"/>
    <col customWidth="1" min="6" max="6" style="226" width="17.140625"/>
    <col customWidth="1" min="7" max="7" width="25"/>
    <col customWidth="1" min="8" max="8" width="53.7109375"/>
    <col customWidth="1" min="9" max="9" style="226" width="17.28515625"/>
    <col customWidth="1" min="10" max="10" width="26.7109375"/>
    <col customWidth="1" min="11" max="11" width="33.28515625"/>
    <col customWidth="1" min="12" max="12" width="41.7109375"/>
  </cols>
  <sheetData>
    <row r="1" ht="18.75">
      <c r="A1" s="227" t="s">
        <v>987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9"/>
    </row>
    <row r="2" ht="17.25">
      <c r="A2" s="230" t="s">
        <v>1</v>
      </c>
      <c r="B2" s="230" t="s">
        <v>2</v>
      </c>
      <c r="C2" s="230" t="s">
        <v>3</v>
      </c>
      <c r="D2" s="230" t="s">
        <v>4</v>
      </c>
      <c r="E2" s="230" t="s">
        <v>5</v>
      </c>
      <c r="F2" s="230" t="s">
        <v>6</v>
      </c>
      <c r="G2" s="230" t="s">
        <v>7</v>
      </c>
      <c r="H2" s="230" t="s">
        <v>8</v>
      </c>
      <c r="I2" s="230" t="s">
        <v>66</v>
      </c>
      <c r="J2" s="230" t="s">
        <v>67</v>
      </c>
      <c r="K2" s="230" t="s">
        <v>430</v>
      </c>
      <c r="L2" s="230" t="s">
        <v>431</v>
      </c>
    </row>
    <row r="3" s="231" customFormat="1" ht="173.25" customHeight="1">
      <c r="A3" s="232" t="s">
        <v>9</v>
      </c>
      <c r="B3" s="232" t="s">
        <v>10</v>
      </c>
      <c r="C3" s="232" t="s">
        <v>988</v>
      </c>
      <c r="D3" s="232" t="s">
        <v>71</v>
      </c>
      <c r="E3" s="232" t="s">
        <v>989</v>
      </c>
      <c r="F3" s="232" t="s">
        <v>990</v>
      </c>
      <c r="G3" s="232" t="s">
        <v>73</v>
      </c>
      <c r="H3" s="232" t="s">
        <v>74</v>
      </c>
      <c r="I3" s="232" t="s">
        <v>991</v>
      </c>
      <c r="J3" s="232" t="s">
        <v>992</v>
      </c>
      <c r="K3" s="232" t="s">
        <v>76</v>
      </c>
      <c r="L3" s="232" t="s">
        <v>77</v>
      </c>
    </row>
    <row r="4" ht="18.75">
      <c r="A4" s="230" t="s">
        <v>17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</row>
    <row r="5" ht="69">
      <c r="A5" s="233">
        <v>1</v>
      </c>
      <c r="B5" s="234">
        <v>43630</v>
      </c>
      <c r="C5" s="232" t="s">
        <v>993</v>
      </c>
      <c r="D5" s="232" t="s">
        <v>994</v>
      </c>
      <c r="E5" s="232" t="s">
        <v>995</v>
      </c>
      <c r="F5" s="232" t="s">
        <v>996</v>
      </c>
      <c r="G5" s="232" t="s">
        <v>997</v>
      </c>
      <c r="H5" s="232" t="s">
        <v>998</v>
      </c>
      <c r="I5" s="235">
        <v>767.00900000000001</v>
      </c>
      <c r="J5" s="236" t="s">
        <v>999</v>
      </c>
      <c r="K5" s="236">
        <v>55</v>
      </c>
      <c r="L5" s="232" t="s">
        <v>84</v>
      </c>
    </row>
    <row r="6" ht="172.5">
      <c r="A6" s="233">
        <v>2</v>
      </c>
      <c r="B6" s="234">
        <v>43630</v>
      </c>
      <c r="C6" s="232" t="s">
        <v>1000</v>
      </c>
      <c r="D6" s="232" t="s">
        <v>1001</v>
      </c>
      <c r="E6" s="232" t="s">
        <v>995</v>
      </c>
      <c r="F6" s="232" t="s">
        <v>1002</v>
      </c>
      <c r="G6" s="232" t="s">
        <v>1003</v>
      </c>
      <c r="H6" s="232" t="s">
        <v>998</v>
      </c>
      <c r="I6" s="237">
        <v>320.05000000000001</v>
      </c>
      <c r="J6" s="232" t="s">
        <v>1004</v>
      </c>
      <c r="K6" s="232">
        <v>37</v>
      </c>
      <c r="L6" s="232" t="s">
        <v>84</v>
      </c>
    </row>
    <row r="7" ht="69">
      <c r="A7" s="233">
        <v>3</v>
      </c>
      <c r="B7" s="234">
        <v>43630</v>
      </c>
      <c r="C7" s="232" t="s">
        <v>1005</v>
      </c>
      <c r="D7" s="232" t="s">
        <v>1006</v>
      </c>
      <c r="E7" s="232" t="s">
        <v>995</v>
      </c>
      <c r="F7" s="232" t="s">
        <v>1007</v>
      </c>
      <c r="G7" s="232" t="s">
        <v>1008</v>
      </c>
      <c r="H7" s="232" t="s">
        <v>998</v>
      </c>
      <c r="I7" s="237">
        <v>930.73400000000004</v>
      </c>
      <c r="J7" s="232" t="s">
        <v>1009</v>
      </c>
      <c r="K7" s="232">
        <v>445</v>
      </c>
      <c r="L7" s="232" t="s">
        <v>84</v>
      </c>
    </row>
    <row r="8" ht="138">
      <c r="A8" s="233">
        <v>4</v>
      </c>
      <c r="B8" s="234">
        <v>43630</v>
      </c>
      <c r="C8" s="232" t="s">
        <v>1010</v>
      </c>
      <c r="D8" s="232" t="s">
        <v>1011</v>
      </c>
      <c r="E8" s="232" t="s">
        <v>995</v>
      </c>
      <c r="F8" s="232">
        <v>2018</v>
      </c>
      <c r="G8" s="232" t="s">
        <v>1012</v>
      </c>
      <c r="H8" s="232" t="s">
        <v>998</v>
      </c>
      <c r="I8" s="235">
        <v>155.2646</v>
      </c>
      <c r="J8" s="232" t="s">
        <v>1013</v>
      </c>
      <c r="K8" s="232">
        <v>4</v>
      </c>
      <c r="L8" s="232" t="s">
        <v>84</v>
      </c>
    </row>
    <row r="9" ht="120.75">
      <c r="A9" s="233">
        <v>5</v>
      </c>
      <c r="B9" s="234">
        <v>43630</v>
      </c>
      <c r="C9" s="232" t="s">
        <v>1014</v>
      </c>
      <c r="D9" s="232" t="s">
        <v>1015</v>
      </c>
      <c r="E9" s="232" t="s">
        <v>995</v>
      </c>
      <c r="F9" s="232" t="s">
        <v>1016</v>
      </c>
      <c r="G9" s="232" t="s">
        <v>1017</v>
      </c>
      <c r="H9" s="232" t="s">
        <v>998</v>
      </c>
      <c r="I9" s="235">
        <v>500</v>
      </c>
      <c r="J9" s="232" t="s">
        <v>1018</v>
      </c>
      <c r="K9" s="232">
        <v>143</v>
      </c>
      <c r="L9" s="232" t="s">
        <v>155</v>
      </c>
    </row>
    <row r="10" ht="69">
      <c r="A10" s="233">
        <v>6</v>
      </c>
      <c r="B10" s="234">
        <v>43630</v>
      </c>
      <c r="C10" s="232" t="s">
        <v>1019</v>
      </c>
      <c r="D10" s="232" t="s">
        <v>1020</v>
      </c>
      <c r="E10" s="232" t="s">
        <v>995</v>
      </c>
      <c r="F10" s="232" t="s">
        <v>1021</v>
      </c>
      <c r="G10" s="232" t="s">
        <v>1022</v>
      </c>
      <c r="H10" s="232" t="s">
        <v>1023</v>
      </c>
      <c r="I10" s="235">
        <v>6500</v>
      </c>
      <c r="J10" s="232" t="s">
        <v>1024</v>
      </c>
      <c r="K10" s="232">
        <v>700</v>
      </c>
      <c r="L10" s="232" t="s">
        <v>84</v>
      </c>
    </row>
    <row r="11" s="238" customFormat="1" ht="69">
      <c r="A11" s="233">
        <v>7</v>
      </c>
      <c r="B11" s="234">
        <v>43630</v>
      </c>
      <c r="C11" s="232" t="s">
        <v>1025</v>
      </c>
      <c r="D11" s="232" t="s">
        <v>1026</v>
      </c>
      <c r="E11" s="232" t="s">
        <v>995</v>
      </c>
      <c r="F11" s="232" t="s">
        <v>1027</v>
      </c>
      <c r="G11" s="232" t="s">
        <v>1028</v>
      </c>
      <c r="H11" s="232" t="s">
        <v>1029</v>
      </c>
      <c r="I11" s="237">
        <v>333.39999999999998</v>
      </c>
      <c r="J11" s="232" t="s">
        <v>1030</v>
      </c>
      <c r="K11" s="232">
        <v>14</v>
      </c>
      <c r="L11" s="232" t="s">
        <v>155</v>
      </c>
    </row>
    <row r="13">
      <c r="I13" s="239"/>
    </row>
  </sheetData>
  <sheetProtection autoFilter="0" deleteColumns="1" deleteRows="1" formatCells="0" formatColumns="0" formatRows="0" insertColumns="1" insertHyperlinks="1" insertRows="1" pivotTables="0" selectLockedCells="0" selectUnlockedCells="0" sheet="0" sort="0"/>
  <autoFilter ref="A3:L3"/>
  <mergeCells count="2">
    <mergeCell ref="A1:L1"/>
    <mergeCell ref="A4:L4"/>
  </mergeCells>
  <printOptions headings="0" gridLines="0"/>
  <pageMargins left="0.25" right="0.25" top="0.75" bottom="0.75" header="0.29999999999999999" footer="0.29999999999999999"/>
  <pageSetup paperSize="9" scale="40" fitToWidth="1" fitToHeight="0" pageOrder="downThenOver" orientation="landscape" usePrinterDefaults="1" blackAndWhite="0" draft="0" cellComments="none" useFirstPageNumber="0" errors="displayed" horizontalDpi="2147483648" verticalDpi="2147483648" copies="1"/>
  <headerFooter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G6" activeCellId="0" sqref="G6"/>
    </sheetView>
  </sheetViews>
  <sheetFormatPr defaultColWidth="9" defaultRowHeight="14.25"/>
  <cols>
    <col customWidth="1" min="1" max="5" width="17.7109375"/>
    <col customWidth="1" min="6" max="6" width="23.42578125"/>
    <col customWidth="1" min="7" max="8" width="17.7109375"/>
    <col customWidth="1" min="9" max="9" style="240" width="19.140625"/>
  </cols>
  <sheetData>
    <row r="1" ht="25.5">
      <c r="A1" s="241" t="s">
        <v>1031</v>
      </c>
      <c r="B1" s="241" t="s">
        <v>1032</v>
      </c>
      <c r="C1" s="241" t="s">
        <v>1033</v>
      </c>
      <c r="D1" s="241" t="s">
        <v>1034</v>
      </c>
      <c r="E1" s="241" t="s">
        <v>1035</v>
      </c>
      <c r="F1" s="241" t="s">
        <v>1036</v>
      </c>
      <c r="G1" s="242" t="s">
        <v>1037</v>
      </c>
      <c r="H1" s="243" t="s">
        <v>1038</v>
      </c>
    </row>
    <row r="2">
      <c r="A2" s="244" t="e">
        <f>SUM(#REF!)</f>
        <v>#REF!</v>
      </c>
      <c r="B2" s="244" t="e">
        <f>SUM(#REF!)</f>
        <v>#REF!</v>
      </c>
      <c r="C2" s="244" t="e">
        <f>A2-B2</f>
        <v>#REF!</v>
      </c>
      <c r="D2" s="244">
        <f>B5-B4</f>
        <v>5132160</v>
      </c>
      <c r="E2" s="244" t="e">
        <f>C2-D2-B4</f>
        <v>#REF!</v>
      </c>
      <c r="F2" s="244" t="e">
        <f>AVERAGE(#REF!)</f>
        <v>#REF!</v>
      </c>
      <c r="G2" s="245" t="e">
        <f>IF(SUM(#REF!)='info PPP'!C2,"верно","неверно")</f>
        <v>#REF!</v>
      </c>
      <c r="H2" s="246">
        <f>COUNT(#REF!)</f>
        <v>0</v>
      </c>
    </row>
    <row r="3">
      <c r="A3" s="247"/>
      <c r="B3" s="247"/>
      <c r="D3" s="248" t="s">
        <v>1039</v>
      </c>
      <c r="E3" s="249"/>
      <c r="F3" s="250" t="s">
        <v>1040</v>
      </c>
      <c r="G3" s="251"/>
      <c r="H3" s="250" t="s">
        <v>1041</v>
      </c>
      <c r="I3" s="251"/>
    </row>
    <row r="4">
      <c r="A4" s="252" t="s">
        <v>1042</v>
      </c>
      <c r="B4" s="252">
        <v>26227640</v>
      </c>
      <c r="D4" s="253" t="s">
        <v>1043</v>
      </c>
      <c r="E4" s="254">
        <v>1</v>
      </c>
      <c r="F4" s="253" t="s">
        <v>1044</v>
      </c>
      <c r="G4" s="255">
        <v>35</v>
      </c>
      <c r="H4" s="253" t="s">
        <v>1045</v>
      </c>
      <c r="I4" s="244">
        <v>1</v>
      </c>
      <c r="J4" s="256"/>
      <c r="K4" s="256"/>
      <c r="L4" s="256"/>
      <c r="M4" s="256"/>
    </row>
    <row r="5" ht="14.25" customHeight="1">
      <c r="A5" s="252" t="s">
        <v>1046</v>
      </c>
      <c r="B5" s="252">
        <v>31359800</v>
      </c>
      <c r="D5" s="253" t="s">
        <v>1047</v>
      </c>
      <c r="E5" s="254">
        <f>H2-E6-E4</f>
        <v>-48</v>
      </c>
      <c r="F5" s="253" t="s">
        <v>1048</v>
      </c>
      <c r="G5" s="255">
        <v>1</v>
      </c>
      <c r="H5" s="253" t="s">
        <v>1049</v>
      </c>
      <c r="I5" s="244">
        <v>2</v>
      </c>
      <c r="J5" s="256"/>
      <c r="K5" s="256"/>
      <c r="L5" s="256"/>
      <c r="M5" s="256"/>
    </row>
    <row r="6" ht="24.75" customHeight="1">
      <c r="A6" s="257"/>
      <c r="B6" s="257"/>
      <c r="D6" s="253" t="s">
        <v>1050</v>
      </c>
      <c r="E6" s="254">
        <v>47</v>
      </c>
      <c r="F6" s="253" t="s">
        <v>1051</v>
      </c>
      <c r="G6" s="255">
        <v>5</v>
      </c>
      <c r="H6" s="253" t="s">
        <v>1052</v>
      </c>
      <c r="I6" s="244">
        <v>32</v>
      </c>
      <c r="K6" s="256"/>
      <c r="L6" s="256"/>
      <c r="M6" s="256"/>
    </row>
    <row r="7">
      <c r="B7" t="s">
        <v>1053</v>
      </c>
      <c r="F7" s="253" t="s">
        <v>1054</v>
      </c>
      <c r="G7" s="255">
        <v>13</v>
      </c>
      <c r="H7" s="258"/>
      <c r="K7" s="256"/>
      <c r="L7" s="256"/>
      <c r="M7" s="256"/>
    </row>
    <row r="8">
      <c r="D8" s="259"/>
      <c r="F8" s="253" t="s">
        <v>1055</v>
      </c>
      <c r="G8" s="255">
        <v>4</v>
      </c>
      <c r="K8" s="256"/>
      <c r="L8" s="256"/>
      <c r="M8" s="256"/>
    </row>
  </sheetData>
  <mergeCells count="3">
    <mergeCell ref="D3:E3"/>
    <mergeCell ref="F3:G3"/>
    <mergeCell ref="H3:I3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Р7-Офис/7.4.0.351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Попкова Анастасия Сергеевна</dc:creator>
  <cp:revision>36</cp:revision>
  <dcterms:created xsi:type="dcterms:W3CDTF">2006-09-16T00:00:00Z</dcterms:created>
  <dcterms:modified xsi:type="dcterms:W3CDTF">2025-04-03T02:05:46Z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1049-11.2.0.9665</vt:lpwstr>
  </property>
</Properties>
</file>